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2022\SAIPS\"/>
    </mc:Choice>
  </mc:AlternateContent>
  <bookViews>
    <workbookView xWindow="0" yWindow="0" windowWidth="23016" windowHeight="10932"/>
  </bookViews>
  <sheets>
    <sheet name="General _ 2022 (trim1)" sheetId="1" r:id="rId1"/>
    <sheet name="IMPUTADOS  2022 " sheetId="3" r:id="rId2"/>
    <sheet name="VICTIMAS 2022" sheetId="4" r:id="rId3"/>
  </sheets>
  <externalReferences>
    <externalReference r:id="rId4"/>
    <externalReference r:id="rId5"/>
  </externalReferences>
  <definedNames>
    <definedName name="_xlnm._FilterDatabase" localSheetId="0" hidden="1">'General _ 2022 (trim1)'!$A$1:$AS$147</definedName>
    <definedName name="ABREVIADOSTOTAL" localSheetId="0">#REF!</definedName>
    <definedName name="ABREVIADOSTOTAL" localSheetId="1">#REF!</definedName>
    <definedName name="ABREVIADOSTOTAL" localSheetId="2">#REF!</definedName>
    <definedName name="ABREVIADOSTOTAL">#REF!</definedName>
    <definedName name="APERTUJO" localSheetId="0">#REF!</definedName>
    <definedName name="APERTUJO" localSheetId="1">#REF!</definedName>
    <definedName name="APERTUJO" localSheetId="2">#REF!</definedName>
    <definedName name="APERTUJO">#REF!</definedName>
    <definedName name="_xlnm.Print_Area" localSheetId="0">'General _ 2022 (trim1)'!$A$1:$AS$148</definedName>
    <definedName name="_xlnm.Print_Area" localSheetId="1">'IMPUTADOS  2022 '!$A$1:$AP$36</definedName>
    <definedName name="_xlnm.Print_Area" localSheetId="2">'VICTIMAS 2022'!$A$1:$AP$43</definedName>
    <definedName name="ARRTOTAL" localSheetId="0">#REF!</definedName>
    <definedName name="ARRTOTAL" localSheetId="1">#REF!</definedName>
    <definedName name="ARRTOTAL" localSheetId="2">#REF!</definedName>
    <definedName name="ARRTOTAL">#REF!</definedName>
    <definedName name="ARTOTAL" localSheetId="0">#REF!</definedName>
    <definedName name="ARTOTAL" localSheetId="1">#REF!</definedName>
    <definedName name="ARTOTAL" localSheetId="2">#REF!</definedName>
    <definedName name="ARTOTAL">#REF!</definedName>
    <definedName name="artotall" localSheetId="0">#REF!</definedName>
    <definedName name="artotall" localSheetId="1">#REF!</definedName>
    <definedName name="artotall" localSheetId="2">#REF!</definedName>
    <definedName name="artotall">#REF!</definedName>
    <definedName name="asdjhaskjdf" localSheetId="0">#REF!</definedName>
    <definedName name="asdjhaskjdf" localSheetId="1">#REF!</definedName>
    <definedName name="asdjhaskjdf" localSheetId="2">#REF!</definedName>
    <definedName name="asdjhaskjdf">#REF!</definedName>
    <definedName name="AUDJO" localSheetId="0">#REF!</definedName>
    <definedName name="AUDJO" localSheetId="1">#REF!</definedName>
    <definedName name="AUDJO" localSheetId="2">#REF!</definedName>
    <definedName name="AUDJO">#REF!</definedName>
    <definedName name="Jcduracion" localSheetId="0">#REF!</definedName>
    <definedName name="Jcduracion" localSheetId="1">#REF!</definedName>
    <definedName name="Jcduracion" localSheetId="2">#REF!</definedName>
    <definedName name="Jcduracion">#REF!</definedName>
    <definedName name="JOAUD" localSheetId="0">#REF!</definedName>
    <definedName name="JOAUD" localSheetId="1">#REF!</definedName>
    <definedName name="JOAUD" localSheetId="2">#REF!</definedName>
    <definedName name="JOAUD">#REF!</definedName>
    <definedName name="QQ" localSheetId="0">#REF!</definedName>
    <definedName name="QQ">#REF!</definedName>
    <definedName name="scpppdelitos" localSheetId="0">#REF!</definedName>
    <definedName name="scpppdelitos" localSheetId="1">#REF!</definedName>
    <definedName name="scpppdelitos" localSheetId="2">#REF!</definedName>
    <definedName name="scpppdelitos">#REF!</definedName>
    <definedName name="sdfsdf" localSheetId="0">#REF!</definedName>
    <definedName name="sdfsdf" localSheetId="1">#REF!</definedName>
    <definedName name="sdfsdf" localSheetId="2">#REF!</definedName>
    <definedName name="sdfsdf">#REF!</definedName>
    <definedName name="SOBRESEXDELI" localSheetId="0">#REF!</definedName>
    <definedName name="SOBRESEXDELI" localSheetId="1">#REF!</definedName>
    <definedName name="SOBRESEXDELI" localSheetId="2">#REF!</definedName>
    <definedName name="SOBRESEXDELI">#REF!</definedName>
    <definedName name="total1" localSheetId="0">#REF!</definedName>
    <definedName name="total1" localSheetId="1">[1]GENERALES_IMPUT!$P$13</definedName>
    <definedName name="total1" localSheetId="2">[1]GENERALES_IMPUT!$P$13</definedName>
    <definedName name="total1">[2]GENERALES_IMPUT!$P$13</definedName>
    <definedName name="totaldeli" localSheetId="0">#REF!</definedName>
    <definedName name="totaldeli" localSheetId="1">#REF!</definedName>
    <definedName name="totaldeli" localSheetId="2">#REF!</definedName>
    <definedName name="totaldeli">#REF!</definedName>
    <definedName name="TOTALDELIABRE" localSheetId="0">#REF!</definedName>
    <definedName name="TOTALDELIABRE" localSheetId="1">#REF!</definedName>
    <definedName name="TOTALDELIABRE" localSheetId="2">#REF!</definedName>
    <definedName name="TOTALDELIABRE">#REF!</definedName>
    <definedName name="TOTALDELIAR" localSheetId="0">#REF!</definedName>
    <definedName name="TOTALDELIAR" localSheetId="1">#REF!</definedName>
    <definedName name="TOTALDELIAR" localSheetId="2">#REF!</definedName>
    <definedName name="TOTALDELIAR">#REF!</definedName>
    <definedName name="TOTALDELISCPP" localSheetId="0">#REF!</definedName>
    <definedName name="TOTALDELISCPP" localSheetId="1">#REF!</definedName>
    <definedName name="TOTALDELISCPP" localSheetId="2">#REF!</definedName>
    <definedName name="TOTALDELISCPP">#REF!</definedName>
    <definedName name="totaldelitos" localSheetId="0">#REF!</definedName>
    <definedName name="totaldelitos" localSheetId="1">#REF!</definedName>
    <definedName name="totaldelitos" localSheetId="2">#REF!</definedName>
    <definedName name="totaldelitos">#REF!</definedName>
    <definedName name="TOTALDELJO" localSheetId="0">#REF!</definedName>
    <definedName name="TOTALDELJO" localSheetId="1">#REF!</definedName>
    <definedName name="TOTALDELJO" localSheetId="2">#REF!</definedName>
    <definedName name="TOTALDELJO">#REF!</definedName>
    <definedName name="totalmc" localSheetId="0">#REF!</definedName>
    <definedName name="totalmc" localSheetId="1">[1]MedCaut!$P$19</definedName>
    <definedName name="totalmc" localSheetId="2">[1]MedCaut!$P$19</definedName>
    <definedName name="totalmc">[2]MedCaut!$P$19</definedName>
    <definedName name="totalvictim" localSheetId="0">#REF!</definedName>
    <definedName name="totalvictim" localSheetId="1">'IMPUTADOS  2022 '!$AN$10</definedName>
    <definedName name="totalvictim" localSheetId="2">'VICTIMAS 2022'!$AN$17</definedName>
    <definedName name="totalvictim">[2]VICTIMAS!$P$12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" i="4" l="1"/>
  <c r="AN17" i="4" s="1"/>
  <c r="AO6" i="4" s="1"/>
  <c r="AN7" i="4"/>
  <c r="AN8" i="4"/>
  <c r="AN9" i="4"/>
  <c r="AN10" i="4"/>
  <c r="AN11" i="4"/>
  <c r="AN12" i="4"/>
  <c r="AN13" i="4"/>
  <c r="AN14" i="4"/>
  <c r="AN15" i="4"/>
  <c r="AN16" i="4"/>
  <c r="D17" i="4"/>
  <c r="E17" i="4"/>
  <c r="F17" i="4"/>
  <c r="G17" i="4"/>
  <c r="H17" i="4"/>
  <c r="G18" i="4" s="1"/>
  <c r="I17" i="4"/>
  <c r="J17" i="4"/>
  <c r="K17" i="4"/>
  <c r="L17" i="4"/>
  <c r="M17" i="4"/>
  <c r="N17" i="4"/>
  <c r="O17" i="4"/>
  <c r="P17" i="4"/>
  <c r="P18" i="4" s="1"/>
  <c r="Q17" i="4"/>
  <c r="R17" i="4"/>
  <c r="S17" i="4"/>
  <c r="T17" i="4"/>
  <c r="U17" i="4"/>
  <c r="V17" i="4"/>
  <c r="W17" i="4"/>
  <c r="X17" i="4"/>
  <c r="Y17" i="4"/>
  <c r="Z17" i="4"/>
  <c r="AA17" i="4"/>
  <c r="AB17" i="4"/>
  <c r="AB18" i="4" s="1"/>
  <c r="AC17" i="4"/>
  <c r="AD17" i="4"/>
  <c r="AE17" i="4"/>
  <c r="AF17" i="4"/>
  <c r="AG17" i="4"/>
  <c r="AH17" i="4"/>
  <c r="AI17" i="4"/>
  <c r="AJ17" i="4"/>
  <c r="AK17" i="4"/>
  <c r="AL17" i="4"/>
  <c r="AM17" i="4"/>
  <c r="J18" i="4"/>
  <c r="M18" i="4"/>
  <c r="S18" i="4"/>
  <c r="V18" i="4"/>
  <c r="Y18" i="4"/>
  <c r="AE18" i="4"/>
  <c r="AH18" i="4"/>
  <c r="AK18" i="4"/>
  <c r="AN6" i="3"/>
  <c r="AN7" i="3"/>
  <c r="AN10" i="3" s="1"/>
  <c r="AN8" i="3"/>
  <c r="AN9" i="3"/>
  <c r="D10" i="3"/>
  <c r="E10" i="3"/>
  <c r="F10" i="3"/>
  <c r="G10" i="3"/>
  <c r="H10" i="3"/>
  <c r="I10" i="3"/>
  <c r="J10" i="3"/>
  <c r="J11" i="3" s="1"/>
  <c r="K10" i="3"/>
  <c r="L10" i="3"/>
  <c r="M10" i="3"/>
  <c r="N10" i="3"/>
  <c r="M11" i="3" s="1"/>
  <c r="O10" i="3"/>
  <c r="P10" i="3"/>
  <c r="Q10" i="3"/>
  <c r="R10" i="3"/>
  <c r="S10" i="3"/>
  <c r="T10" i="3"/>
  <c r="U10" i="3"/>
  <c r="V10" i="3"/>
  <c r="V11" i="3" s="1"/>
  <c r="W10" i="3"/>
  <c r="X10" i="3"/>
  <c r="Y10" i="3"/>
  <c r="Z10" i="3"/>
  <c r="Y11" i="3" s="1"/>
  <c r="AA10" i="3"/>
  <c r="AB10" i="3"/>
  <c r="AC10" i="3"/>
  <c r="AD10" i="3"/>
  <c r="AE10" i="3"/>
  <c r="AF10" i="3"/>
  <c r="AG10" i="3"/>
  <c r="AH10" i="3"/>
  <c r="AH11" i="3" s="1"/>
  <c r="AI10" i="3"/>
  <c r="AJ10" i="3"/>
  <c r="AK10" i="3"/>
  <c r="AL10" i="3"/>
  <c r="AK11" i="3" s="1"/>
  <c r="AM10" i="3"/>
  <c r="D11" i="3"/>
  <c r="G11" i="3"/>
  <c r="P11" i="3"/>
  <c r="S11" i="3"/>
  <c r="AB11" i="3"/>
  <c r="AE11" i="3"/>
  <c r="B197" i="1"/>
  <c r="AS146" i="1"/>
  <c r="AQ146" i="1"/>
  <c r="AO146" i="1"/>
  <c r="AP146" i="1" s="1"/>
  <c r="AM146" i="1"/>
  <c r="AS144" i="1"/>
  <c r="AQ144" i="1"/>
  <c r="AO144" i="1"/>
  <c r="AP144" i="1" s="1"/>
  <c r="AM144" i="1"/>
  <c r="AS143" i="1"/>
  <c r="AQ143" i="1"/>
  <c r="AO143" i="1"/>
  <c r="AM143" i="1"/>
  <c r="AS142" i="1"/>
  <c r="AQ142" i="1"/>
  <c r="AO142" i="1"/>
  <c r="AM142" i="1"/>
  <c r="AS141" i="1"/>
  <c r="AQ141" i="1"/>
  <c r="AO141" i="1"/>
  <c r="AM141" i="1"/>
  <c r="AS140" i="1"/>
  <c r="AQ140" i="1"/>
  <c r="AO140" i="1"/>
  <c r="AM140" i="1"/>
  <c r="AS139" i="1"/>
  <c r="AQ139" i="1"/>
  <c r="AR139" i="1" s="1"/>
  <c r="AO139" i="1"/>
  <c r="AM139" i="1"/>
  <c r="AN139" i="1" s="1"/>
  <c r="AS138" i="1"/>
  <c r="AP138" i="1" s="1"/>
  <c r="AQ138" i="1"/>
  <c r="AO138" i="1"/>
  <c r="AM138" i="1"/>
  <c r="AS137" i="1"/>
  <c r="AQ137" i="1"/>
  <c r="AO137" i="1"/>
  <c r="AM137" i="1"/>
  <c r="AS136" i="1"/>
  <c r="AQ136" i="1"/>
  <c r="AO136" i="1"/>
  <c r="AM136" i="1"/>
  <c r="AS135" i="1"/>
  <c r="AQ135" i="1"/>
  <c r="AO135" i="1"/>
  <c r="AM135" i="1"/>
  <c r="AS133" i="1"/>
  <c r="AQ133" i="1"/>
  <c r="AO133" i="1"/>
  <c r="AM133" i="1"/>
  <c r="AN133" i="1" s="1"/>
  <c r="AS132" i="1"/>
  <c r="AQ132" i="1"/>
  <c r="AO132" i="1"/>
  <c r="AM132" i="1"/>
  <c r="AS131" i="1"/>
  <c r="AQ131" i="1"/>
  <c r="AO131" i="1"/>
  <c r="AM131" i="1"/>
  <c r="AN131" i="1" s="1"/>
  <c r="AS130" i="1"/>
  <c r="AQ130" i="1"/>
  <c r="AO130" i="1"/>
  <c r="AM130" i="1"/>
  <c r="AS129" i="1"/>
  <c r="AQ129" i="1"/>
  <c r="AO129" i="1"/>
  <c r="AM129" i="1"/>
  <c r="AS128" i="1"/>
  <c r="AQ128" i="1"/>
  <c r="AO128" i="1"/>
  <c r="AM128" i="1"/>
  <c r="AS127" i="1"/>
  <c r="AQ127" i="1"/>
  <c r="AR127" i="1" s="1"/>
  <c r="AO127" i="1"/>
  <c r="AM127" i="1"/>
  <c r="AN127" i="1" s="1"/>
  <c r="AS126" i="1"/>
  <c r="AQ126" i="1"/>
  <c r="AO126" i="1"/>
  <c r="AM126" i="1"/>
  <c r="AS125" i="1"/>
  <c r="AQ125" i="1"/>
  <c r="AO125" i="1"/>
  <c r="AM125" i="1"/>
  <c r="AS124" i="1"/>
  <c r="AQ124" i="1"/>
  <c r="AR124" i="1" s="1"/>
  <c r="AO124" i="1"/>
  <c r="AM124" i="1"/>
  <c r="AS123" i="1"/>
  <c r="AQ123" i="1"/>
  <c r="AO123" i="1"/>
  <c r="AM123" i="1"/>
  <c r="AS122" i="1"/>
  <c r="AQ122" i="1"/>
  <c r="AR122" i="1" s="1"/>
  <c r="AO122" i="1"/>
  <c r="AM122" i="1"/>
  <c r="AS121" i="1"/>
  <c r="AQ121" i="1"/>
  <c r="AO121" i="1"/>
  <c r="AM121" i="1"/>
  <c r="AS120" i="1"/>
  <c r="AQ120" i="1"/>
  <c r="AR120" i="1" s="1"/>
  <c r="AO120" i="1"/>
  <c r="AM120" i="1"/>
  <c r="AN120" i="1" s="1"/>
  <c r="AS119" i="1"/>
  <c r="AQ119" i="1"/>
  <c r="AO119" i="1"/>
  <c r="AM119" i="1"/>
  <c r="AS118" i="1"/>
  <c r="AQ118" i="1"/>
  <c r="AR118" i="1" s="1"/>
  <c r="AO118" i="1"/>
  <c r="AM118" i="1"/>
  <c r="AN118" i="1" s="1"/>
  <c r="AS117" i="1"/>
  <c r="AQ117" i="1"/>
  <c r="AO117" i="1"/>
  <c r="AM117" i="1"/>
  <c r="AN117" i="1" s="1"/>
  <c r="AS115" i="1"/>
  <c r="AQ115" i="1"/>
  <c r="AO115" i="1"/>
  <c r="AM115" i="1"/>
  <c r="AS114" i="1"/>
  <c r="AQ114" i="1"/>
  <c r="AO114" i="1"/>
  <c r="AM114" i="1"/>
  <c r="AS112" i="1"/>
  <c r="AQ112" i="1"/>
  <c r="AO112" i="1"/>
  <c r="AM112" i="1"/>
  <c r="AS111" i="1"/>
  <c r="AQ111" i="1"/>
  <c r="AR111" i="1" s="1"/>
  <c r="AO111" i="1"/>
  <c r="AM111" i="1"/>
  <c r="AS110" i="1"/>
  <c r="AQ110" i="1"/>
  <c r="AO110" i="1"/>
  <c r="AM110" i="1"/>
  <c r="AS109" i="1"/>
  <c r="AQ109" i="1"/>
  <c r="AR109" i="1" s="1"/>
  <c r="AO109" i="1"/>
  <c r="AM109" i="1"/>
  <c r="AN109" i="1" s="1"/>
  <c r="AS108" i="1"/>
  <c r="AQ108" i="1"/>
  <c r="AO108" i="1"/>
  <c r="AM108" i="1"/>
  <c r="AS107" i="1"/>
  <c r="AQ107" i="1"/>
  <c r="AR107" i="1" s="1"/>
  <c r="AO107" i="1"/>
  <c r="AM107" i="1"/>
  <c r="AN107" i="1" s="1"/>
  <c r="AS106" i="1"/>
  <c r="AQ106" i="1"/>
  <c r="AO106" i="1"/>
  <c r="AM106" i="1"/>
  <c r="AS105" i="1"/>
  <c r="AQ105" i="1"/>
  <c r="AR105" i="1" s="1"/>
  <c r="AO105" i="1"/>
  <c r="AM105" i="1"/>
  <c r="AN105" i="1" s="1"/>
  <c r="AS104" i="1"/>
  <c r="AQ104" i="1"/>
  <c r="AO104" i="1"/>
  <c r="AM104" i="1"/>
  <c r="AS103" i="1"/>
  <c r="AQ103" i="1"/>
  <c r="AO103" i="1"/>
  <c r="AM103" i="1"/>
  <c r="AS102" i="1"/>
  <c r="AQ102" i="1"/>
  <c r="AO102" i="1"/>
  <c r="AM102" i="1"/>
  <c r="AS101" i="1"/>
  <c r="AQ101" i="1"/>
  <c r="AO101" i="1"/>
  <c r="AM101" i="1"/>
  <c r="AS100" i="1"/>
  <c r="AQ100" i="1"/>
  <c r="AO100" i="1"/>
  <c r="AM100" i="1"/>
  <c r="AS99" i="1"/>
  <c r="AQ99" i="1"/>
  <c r="AO99" i="1"/>
  <c r="AM99" i="1"/>
  <c r="AS98" i="1"/>
  <c r="AQ98" i="1"/>
  <c r="AO98" i="1"/>
  <c r="AM98" i="1"/>
  <c r="AS97" i="1"/>
  <c r="AQ97" i="1"/>
  <c r="AO97" i="1"/>
  <c r="AM97" i="1"/>
  <c r="AS96" i="1"/>
  <c r="AQ96" i="1"/>
  <c r="AO96" i="1"/>
  <c r="AM96" i="1"/>
  <c r="AS95" i="1"/>
  <c r="AQ95" i="1"/>
  <c r="AO95" i="1"/>
  <c r="AM95" i="1"/>
  <c r="AS93" i="1"/>
  <c r="AQ93" i="1"/>
  <c r="AO93" i="1"/>
  <c r="AM93" i="1"/>
  <c r="AS92" i="1"/>
  <c r="AQ92" i="1"/>
  <c r="AO92" i="1"/>
  <c r="AM92" i="1"/>
  <c r="AS91" i="1"/>
  <c r="AQ91" i="1"/>
  <c r="AO91" i="1"/>
  <c r="AM91" i="1"/>
  <c r="AS90" i="1"/>
  <c r="AQ90" i="1"/>
  <c r="AO90" i="1"/>
  <c r="AM90" i="1"/>
  <c r="AS89" i="1"/>
  <c r="AQ89" i="1"/>
  <c r="AO89" i="1"/>
  <c r="AM89" i="1"/>
  <c r="AS88" i="1"/>
  <c r="AQ88" i="1"/>
  <c r="AO88" i="1"/>
  <c r="AM88" i="1"/>
  <c r="AS87" i="1"/>
  <c r="AQ87" i="1"/>
  <c r="AO87" i="1"/>
  <c r="AM87" i="1"/>
  <c r="AS86" i="1"/>
  <c r="AQ86" i="1"/>
  <c r="AO86" i="1"/>
  <c r="AM86" i="1"/>
  <c r="AS85" i="1"/>
  <c r="AQ85" i="1"/>
  <c r="AO85" i="1"/>
  <c r="AM85" i="1"/>
  <c r="AS84" i="1"/>
  <c r="AQ84" i="1"/>
  <c r="AO84" i="1"/>
  <c r="AM84" i="1"/>
  <c r="AS83" i="1"/>
  <c r="AQ83" i="1"/>
  <c r="AO83" i="1"/>
  <c r="AM83" i="1"/>
  <c r="AS82" i="1"/>
  <c r="AQ82" i="1"/>
  <c r="AO82" i="1"/>
  <c r="AM82" i="1"/>
  <c r="AS81" i="1"/>
  <c r="AQ81" i="1"/>
  <c r="AO81" i="1"/>
  <c r="AM81" i="1"/>
  <c r="AS80" i="1"/>
  <c r="AQ80" i="1"/>
  <c r="AO80" i="1"/>
  <c r="AM80" i="1"/>
  <c r="AS79" i="1"/>
  <c r="AQ79" i="1"/>
  <c r="AO79" i="1"/>
  <c r="AM79" i="1"/>
  <c r="AS78" i="1"/>
  <c r="AQ78" i="1"/>
  <c r="AO78" i="1"/>
  <c r="AM78" i="1"/>
  <c r="AS77" i="1"/>
  <c r="AQ77" i="1"/>
  <c r="AO77" i="1"/>
  <c r="AM77" i="1"/>
  <c r="AS75" i="1"/>
  <c r="AQ75" i="1"/>
  <c r="AO75" i="1"/>
  <c r="AM75" i="1"/>
  <c r="AS74" i="1"/>
  <c r="AQ74" i="1"/>
  <c r="AO74" i="1"/>
  <c r="AM74" i="1"/>
  <c r="AS73" i="1"/>
  <c r="AQ73" i="1"/>
  <c r="AO73" i="1"/>
  <c r="AM73" i="1"/>
  <c r="AQ72" i="1"/>
  <c r="AO72" i="1"/>
  <c r="I72" i="1"/>
  <c r="AM72" i="1" s="1"/>
  <c r="AS71" i="1"/>
  <c r="AQ71" i="1"/>
  <c r="AO71" i="1"/>
  <c r="AP71" i="1" s="1"/>
  <c r="AM71" i="1"/>
  <c r="AS70" i="1"/>
  <c r="AQ70" i="1"/>
  <c r="AO70" i="1"/>
  <c r="AM70" i="1"/>
  <c r="AS69" i="1"/>
  <c r="AQ69" i="1"/>
  <c r="AO69" i="1"/>
  <c r="AM69" i="1"/>
  <c r="AS68" i="1"/>
  <c r="AQ68" i="1"/>
  <c r="AO68" i="1"/>
  <c r="AP68" i="1" s="1"/>
  <c r="AM68" i="1"/>
  <c r="AS67" i="1"/>
  <c r="AQ67" i="1"/>
  <c r="AO67" i="1"/>
  <c r="AM67" i="1"/>
  <c r="AS66" i="1"/>
  <c r="AQ66" i="1"/>
  <c r="AO66" i="1"/>
  <c r="AM66" i="1"/>
  <c r="AS65" i="1"/>
  <c r="AQ65" i="1"/>
  <c r="AO65" i="1"/>
  <c r="AM65" i="1"/>
  <c r="AS64" i="1"/>
  <c r="AQ64" i="1"/>
  <c r="AO64" i="1"/>
  <c r="AM64" i="1"/>
  <c r="AS63" i="1"/>
  <c r="AQ63" i="1"/>
  <c r="AO63" i="1"/>
  <c r="AM63" i="1"/>
  <c r="AS62" i="1"/>
  <c r="AQ62" i="1"/>
  <c r="AO62" i="1"/>
  <c r="AM62" i="1"/>
  <c r="AS61" i="1"/>
  <c r="AQ61" i="1"/>
  <c r="AO61" i="1"/>
  <c r="AM61" i="1"/>
  <c r="AS60" i="1"/>
  <c r="AQ60" i="1"/>
  <c r="AO60" i="1"/>
  <c r="AM60" i="1"/>
  <c r="AS59" i="1"/>
  <c r="AQ59" i="1"/>
  <c r="AO59" i="1"/>
  <c r="AM59" i="1"/>
  <c r="AS58" i="1"/>
  <c r="AQ58" i="1"/>
  <c r="AO58" i="1"/>
  <c r="AM58" i="1"/>
  <c r="AS57" i="1"/>
  <c r="AQ57" i="1"/>
  <c r="AO57" i="1"/>
  <c r="AP57" i="1" s="1"/>
  <c r="AM57" i="1"/>
  <c r="AS56" i="1"/>
  <c r="AQ56" i="1"/>
  <c r="AO56" i="1"/>
  <c r="AM56" i="1"/>
  <c r="AS55" i="1"/>
  <c r="AQ55" i="1"/>
  <c r="AO55" i="1"/>
  <c r="AM55" i="1"/>
  <c r="AS54" i="1"/>
  <c r="AQ54" i="1"/>
  <c r="AO54" i="1"/>
  <c r="AM54" i="1"/>
  <c r="AS53" i="1"/>
  <c r="AQ53" i="1"/>
  <c r="AO53" i="1"/>
  <c r="AM53" i="1"/>
  <c r="AS52" i="1"/>
  <c r="AQ52" i="1"/>
  <c r="AO52" i="1"/>
  <c r="AM52" i="1"/>
  <c r="AS51" i="1"/>
  <c r="AQ51" i="1"/>
  <c r="AO51" i="1"/>
  <c r="AM51" i="1"/>
  <c r="AS50" i="1"/>
  <c r="AQ50" i="1"/>
  <c r="AO50" i="1"/>
  <c r="AM50" i="1"/>
  <c r="AS49" i="1"/>
  <c r="AQ49" i="1"/>
  <c r="AO49" i="1"/>
  <c r="AM49" i="1"/>
  <c r="AS48" i="1"/>
  <c r="AQ48" i="1"/>
  <c r="AO48" i="1"/>
  <c r="AM48" i="1"/>
  <c r="AS47" i="1"/>
  <c r="AQ47" i="1"/>
  <c r="AO47" i="1"/>
  <c r="AM47" i="1"/>
  <c r="AS46" i="1"/>
  <c r="AQ46" i="1"/>
  <c r="AO46" i="1"/>
  <c r="AM46" i="1"/>
  <c r="AS45" i="1"/>
  <c r="AQ45" i="1"/>
  <c r="AO45" i="1"/>
  <c r="AM45" i="1"/>
  <c r="AS44" i="1"/>
  <c r="AQ44" i="1"/>
  <c r="AO44" i="1"/>
  <c r="AM44" i="1"/>
  <c r="AS43" i="1"/>
  <c r="AQ43" i="1"/>
  <c r="AO43" i="1"/>
  <c r="AM43" i="1"/>
  <c r="AS42" i="1"/>
  <c r="AQ42" i="1"/>
  <c r="AO42" i="1"/>
  <c r="AM42" i="1"/>
  <c r="AS41" i="1"/>
  <c r="AQ41" i="1"/>
  <c r="AO41" i="1"/>
  <c r="AM41" i="1"/>
  <c r="AS40" i="1"/>
  <c r="AN40" i="1" s="1"/>
  <c r="AQ40" i="1"/>
  <c r="AO40" i="1"/>
  <c r="AM40" i="1"/>
  <c r="AS39" i="1"/>
  <c r="AQ39" i="1"/>
  <c r="AO39" i="1"/>
  <c r="AM39" i="1"/>
  <c r="AS38" i="1"/>
  <c r="AQ38" i="1"/>
  <c r="AO38" i="1"/>
  <c r="AM38" i="1"/>
  <c r="AS37" i="1"/>
  <c r="AQ37" i="1"/>
  <c r="AO37" i="1"/>
  <c r="AM37" i="1"/>
  <c r="AS36" i="1"/>
  <c r="AR36" i="1" s="1"/>
  <c r="AQ36" i="1"/>
  <c r="AO36" i="1"/>
  <c r="AM36" i="1"/>
  <c r="AS35" i="1"/>
  <c r="AQ35" i="1"/>
  <c r="AO35" i="1"/>
  <c r="AM35" i="1"/>
  <c r="AS34" i="1"/>
  <c r="AQ34" i="1"/>
  <c r="AO34" i="1"/>
  <c r="AM34" i="1"/>
  <c r="AS33" i="1"/>
  <c r="AQ33" i="1"/>
  <c r="AO33" i="1"/>
  <c r="AM33" i="1"/>
  <c r="AS32" i="1"/>
  <c r="AQ32" i="1"/>
  <c r="AO32" i="1"/>
  <c r="AM32" i="1"/>
  <c r="AS31" i="1"/>
  <c r="AQ31" i="1"/>
  <c r="AO31" i="1"/>
  <c r="AM31" i="1"/>
  <c r="AS30" i="1"/>
  <c r="AQ30" i="1"/>
  <c r="AO30" i="1"/>
  <c r="AM30" i="1"/>
  <c r="AS29" i="1"/>
  <c r="AQ29" i="1"/>
  <c r="AO29" i="1"/>
  <c r="AM29" i="1"/>
  <c r="AS28" i="1"/>
  <c r="AQ28" i="1"/>
  <c r="AO28" i="1"/>
  <c r="AM28" i="1"/>
  <c r="AS27" i="1"/>
  <c r="AQ27" i="1"/>
  <c r="AO27" i="1"/>
  <c r="AM27" i="1"/>
  <c r="AS26" i="1"/>
  <c r="AQ26" i="1"/>
  <c r="AO26" i="1"/>
  <c r="AM26" i="1"/>
  <c r="AS25" i="1"/>
  <c r="AR25" i="1" s="1"/>
  <c r="AQ25" i="1"/>
  <c r="AO25" i="1"/>
  <c r="AM25" i="1"/>
  <c r="AS24" i="1"/>
  <c r="AQ24" i="1"/>
  <c r="AO24" i="1"/>
  <c r="AM24" i="1"/>
  <c r="AS23" i="1"/>
  <c r="AQ23" i="1"/>
  <c r="AO23" i="1"/>
  <c r="AM23" i="1"/>
  <c r="AS22" i="1"/>
  <c r="AQ22" i="1"/>
  <c r="AO22" i="1"/>
  <c r="AM22" i="1"/>
  <c r="AS21" i="1"/>
  <c r="AQ21" i="1"/>
  <c r="AO21" i="1"/>
  <c r="AM21" i="1"/>
  <c r="AQ20" i="1"/>
  <c r="AO20" i="1"/>
  <c r="AS19" i="1"/>
  <c r="AQ19" i="1"/>
  <c r="AO19" i="1"/>
  <c r="AM19" i="1"/>
  <c r="AS18" i="1"/>
  <c r="AQ18" i="1"/>
  <c r="AO18" i="1"/>
  <c r="AM18" i="1"/>
  <c r="AS17" i="1"/>
  <c r="AQ17" i="1"/>
  <c r="AO17" i="1"/>
  <c r="AM17" i="1"/>
  <c r="AS16" i="1"/>
  <c r="AQ16" i="1"/>
  <c r="AO16" i="1"/>
  <c r="AM16" i="1"/>
  <c r="AS15" i="1"/>
  <c r="AQ15" i="1"/>
  <c r="AO15" i="1"/>
  <c r="AM15" i="1"/>
  <c r="AS14" i="1"/>
  <c r="AQ14" i="1"/>
  <c r="AO14" i="1"/>
  <c r="AM14" i="1"/>
  <c r="AS13" i="1"/>
  <c r="AQ13" i="1"/>
  <c r="AO13" i="1"/>
  <c r="AM13" i="1"/>
  <c r="AS12" i="1"/>
  <c r="AQ12" i="1"/>
  <c r="AO12" i="1"/>
  <c r="AM12" i="1"/>
  <c r="AS11" i="1"/>
  <c r="AQ11" i="1"/>
  <c r="AO11" i="1"/>
  <c r="AM11" i="1"/>
  <c r="AS10" i="1"/>
  <c r="AQ10" i="1"/>
  <c r="AO10" i="1"/>
  <c r="AM10" i="1"/>
  <c r="AR62" i="1" l="1"/>
  <c r="AR68" i="1"/>
  <c r="AR70" i="1"/>
  <c r="AR71" i="1"/>
  <c r="AR119" i="1"/>
  <c r="AR130" i="1"/>
  <c r="AR141" i="1"/>
  <c r="AR144" i="1"/>
  <c r="AN57" i="1"/>
  <c r="AN62" i="1"/>
  <c r="AP105" i="1"/>
  <c r="AP107" i="1"/>
  <c r="AP109" i="1"/>
  <c r="AP111" i="1"/>
  <c r="AP117" i="1"/>
  <c r="AP120" i="1"/>
  <c r="AP127" i="1"/>
  <c r="AP131" i="1"/>
  <c r="AP139" i="1"/>
  <c r="AN141" i="1"/>
  <c r="AN146" i="1"/>
  <c r="AR146" i="1"/>
  <c r="AP119" i="1"/>
  <c r="AP129" i="1"/>
  <c r="AN124" i="1"/>
  <c r="AP130" i="1"/>
  <c r="AP123" i="1"/>
  <c r="AP124" i="1"/>
  <c r="AR129" i="1"/>
  <c r="AP118" i="1"/>
  <c r="AN129" i="1"/>
  <c r="AR131" i="1"/>
  <c r="AR114" i="1"/>
  <c r="AP77" i="1"/>
  <c r="AN10" i="1"/>
  <c r="AR10" i="1"/>
  <c r="AR11" i="1"/>
  <c r="AR16" i="1"/>
  <c r="AR18" i="1"/>
  <c r="AP21" i="1"/>
  <c r="AP34" i="1"/>
  <c r="AP42" i="1"/>
  <c r="AP45" i="1"/>
  <c r="AP46" i="1"/>
  <c r="AP49" i="1"/>
  <c r="AP53" i="1"/>
  <c r="AN68" i="1"/>
  <c r="AP88" i="1"/>
  <c r="AP92" i="1"/>
  <c r="AP93" i="1"/>
  <c r="AP96" i="1"/>
  <c r="AP97" i="1"/>
  <c r="AP99" i="1"/>
  <c r="AP101" i="1"/>
  <c r="AP102" i="1"/>
  <c r="AR117" i="1"/>
  <c r="AR133" i="1"/>
  <c r="AR30" i="1"/>
  <c r="AR34" i="1"/>
  <c r="AR38" i="1"/>
  <c r="AR41" i="1"/>
  <c r="AR42" i="1"/>
  <c r="AR45" i="1"/>
  <c r="AR46" i="1"/>
  <c r="AR49" i="1"/>
  <c r="AR51" i="1"/>
  <c r="AR74" i="1"/>
  <c r="AR79" i="1"/>
  <c r="AR84" i="1"/>
  <c r="AR88" i="1"/>
  <c r="AR89" i="1"/>
  <c r="AR91" i="1"/>
  <c r="AR93" i="1"/>
  <c r="AR96" i="1"/>
  <c r="AR97" i="1"/>
  <c r="AR99" i="1"/>
  <c r="AR101" i="1"/>
  <c r="AR102" i="1"/>
  <c r="AN119" i="1"/>
  <c r="AN130" i="1"/>
  <c r="AN25" i="1"/>
  <c r="AN46" i="1"/>
  <c r="AN49" i="1"/>
  <c r="AN53" i="1"/>
  <c r="AN55" i="1"/>
  <c r="AN61" i="1"/>
  <c r="AN77" i="1"/>
  <c r="AN89" i="1"/>
  <c r="AN93" i="1"/>
  <c r="AN97" i="1"/>
  <c r="AN99" i="1"/>
  <c r="AN102" i="1"/>
  <c r="AP70" i="1"/>
  <c r="AN71" i="1"/>
  <c r="AN13" i="1"/>
  <c r="AP17" i="1"/>
  <c r="AR13" i="1"/>
  <c r="AN24" i="1"/>
  <c r="AP31" i="1"/>
  <c r="AN36" i="1"/>
  <c r="AR138" i="1"/>
  <c r="AN138" i="1"/>
  <c r="AP13" i="1"/>
  <c r="AP56" i="1"/>
  <c r="AP65" i="1"/>
  <c r="AP81" i="1"/>
  <c r="AP115" i="1"/>
  <c r="AR21" i="1"/>
  <c r="AR24" i="1"/>
  <c r="AR31" i="1"/>
  <c r="AR35" i="1"/>
  <c r="AP55" i="1"/>
  <c r="AR61" i="1"/>
  <c r="AP62" i="1"/>
  <c r="AR65" i="1"/>
  <c r="AP66" i="1"/>
  <c r="AR77" i="1"/>
  <c r="AR81" i="1"/>
  <c r="AN135" i="1"/>
  <c r="AP141" i="1"/>
  <c r="AP54" i="1"/>
  <c r="AP135" i="1"/>
  <c r="AN21" i="1"/>
  <c r="AR23" i="1"/>
  <c r="AN27" i="1"/>
  <c r="AN31" i="1"/>
  <c r="AN81" i="1"/>
  <c r="AR135" i="1"/>
  <c r="AN18" i="1"/>
  <c r="AN23" i="1"/>
  <c r="AP25" i="1"/>
  <c r="AP32" i="1"/>
  <c r="AP43" i="1"/>
  <c r="AP47" i="1"/>
  <c r="AN51" i="1"/>
  <c r="AP11" i="1"/>
  <c r="AP27" i="1"/>
  <c r="AP29" i="1"/>
  <c r="AR32" i="1"/>
  <c r="AP33" i="1"/>
  <c r="AN34" i="1"/>
  <c r="AN35" i="1"/>
  <c r="AR43" i="1"/>
  <c r="AN45" i="1"/>
  <c r="AR47" i="1"/>
  <c r="AP48" i="1"/>
  <c r="AR63" i="1"/>
  <c r="AN65" i="1"/>
  <c r="AR67" i="1"/>
  <c r="AR73" i="1"/>
  <c r="AR82" i="1"/>
  <c r="AP83" i="1"/>
  <c r="AN84" i="1"/>
  <c r="AP87" i="1"/>
  <c r="AN88" i="1"/>
  <c r="AP91" i="1"/>
  <c r="AR98" i="1"/>
  <c r="AP100" i="1"/>
  <c r="AN101" i="1"/>
  <c r="AR103" i="1"/>
  <c r="AR108" i="1"/>
  <c r="AP110" i="1"/>
  <c r="AN111" i="1"/>
  <c r="AP114" i="1"/>
  <c r="AP137" i="1"/>
  <c r="AR142" i="1"/>
  <c r="AN17" i="1"/>
  <c r="AN32" i="1"/>
  <c r="AN39" i="1"/>
  <c r="AN43" i="1"/>
  <c r="AN47" i="1"/>
  <c r="AN56" i="1"/>
  <c r="AN63" i="1"/>
  <c r="AN73" i="1"/>
  <c r="AN82" i="1"/>
  <c r="AN103" i="1"/>
  <c r="AN108" i="1"/>
  <c r="AR123" i="1"/>
  <c r="AN142" i="1"/>
  <c r="AN14" i="1"/>
  <c r="AN11" i="1"/>
  <c r="AP28" i="1"/>
  <c r="AP36" i="1"/>
  <c r="AP63" i="1"/>
  <c r="AP73" i="1"/>
  <c r="AN79" i="1"/>
  <c r="AP82" i="1"/>
  <c r="AP98" i="1"/>
  <c r="AP103" i="1"/>
  <c r="AN114" i="1"/>
  <c r="AP132" i="1"/>
  <c r="AN12" i="1"/>
  <c r="AN15" i="1"/>
  <c r="AN54" i="1"/>
  <c r="AP22" i="1"/>
  <c r="AN38" i="1"/>
  <c r="AN41" i="1"/>
  <c r="AN122" i="1"/>
  <c r="AP136" i="1"/>
  <c r="AR15" i="1"/>
  <c r="AP19" i="1"/>
  <c r="AS20" i="1"/>
  <c r="AP20" i="1" s="1"/>
  <c r="AM20" i="1"/>
  <c r="AR40" i="1"/>
  <c r="AN42" i="1"/>
  <c r="AR44" i="1"/>
  <c r="AN70" i="1"/>
  <c r="AN96" i="1"/>
  <c r="AP122" i="1"/>
  <c r="AN123" i="1"/>
  <c r="AR136" i="1"/>
  <c r="AN144" i="1"/>
  <c r="AN136" i="1"/>
  <c r="AN44" i="1"/>
  <c r="AP10" i="1"/>
  <c r="AP12" i="1"/>
  <c r="AP44" i="1"/>
  <c r="AR12" i="1"/>
  <c r="AR14" i="1"/>
  <c r="AP15" i="1"/>
  <c r="AN16" i="1"/>
  <c r="AR17" i="1"/>
  <c r="AP18" i="1"/>
  <c r="AN19" i="1"/>
  <c r="AR22" i="1"/>
  <c r="AP23" i="1"/>
  <c r="AR26" i="1"/>
  <c r="AR28" i="1"/>
  <c r="AN33" i="1"/>
  <c r="AP35" i="1"/>
  <c r="AN37" i="1"/>
  <c r="AP39" i="1"/>
  <c r="AP51" i="1"/>
  <c r="AN52" i="1"/>
  <c r="AR53" i="1"/>
  <c r="AR55" i="1"/>
  <c r="AR57" i="1"/>
  <c r="AP58" i="1"/>
  <c r="AN59" i="1"/>
  <c r="AP61" i="1"/>
  <c r="AN64" i="1"/>
  <c r="AR66" i="1"/>
  <c r="AP67" i="1"/>
  <c r="AP74" i="1"/>
  <c r="AR83" i="1"/>
  <c r="AP84" i="1"/>
  <c r="AN85" i="1"/>
  <c r="AR87" i="1"/>
  <c r="AP89" i="1"/>
  <c r="AN90" i="1"/>
  <c r="AR92" i="1"/>
  <c r="AR100" i="1"/>
  <c r="AP104" i="1"/>
  <c r="AN106" i="1"/>
  <c r="AR110" i="1"/>
  <c r="AR115" i="1"/>
  <c r="AR125" i="1"/>
  <c r="AP126" i="1"/>
  <c r="AN128" i="1"/>
  <c r="AR132" i="1"/>
  <c r="AP133" i="1"/>
  <c r="AR140" i="1"/>
  <c r="AP142" i="1"/>
  <c r="AP52" i="1"/>
  <c r="AP59" i="1"/>
  <c r="AP64" i="1"/>
  <c r="AS72" i="1"/>
  <c r="AR72" i="1" s="1"/>
  <c r="AP80" i="1"/>
  <c r="AP85" i="1"/>
  <c r="AP90" i="1"/>
  <c r="AP106" i="1"/>
  <c r="AP121" i="1"/>
  <c r="AP128" i="1"/>
  <c r="AR19" i="1"/>
  <c r="AN22" i="1"/>
  <c r="AP24" i="1"/>
  <c r="AN26" i="1"/>
  <c r="AR27" i="1"/>
  <c r="AR33" i="1"/>
  <c r="AR37" i="1"/>
  <c r="AP40" i="1"/>
  <c r="AN48" i="1"/>
  <c r="AR52" i="1"/>
  <c r="AR54" i="1"/>
  <c r="AR56" i="1"/>
  <c r="AR59" i="1"/>
  <c r="AR64" i="1"/>
  <c r="AN66" i="1"/>
  <c r="AN83" i="1"/>
  <c r="AR85" i="1"/>
  <c r="AN87" i="1"/>
  <c r="AR90" i="1"/>
  <c r="AN92" i="1"/>
  <c r="AN100" i="1"/>
  <c r="AR106" i="1"/>
  <c r="AN110" i="1"/>
  <c r="AN115" i="1"/>
  <c r="AN125" i="1"/>
  <c r="AR128" i="1"/>
  <c r="AN132" i="1"/>
  <c r="AN140" i="1"/>
  <c r="D18" i="4"/>
  <c r="AO13" i="4"/>
  <c r="AO9" i="4"/>
  <c r="AO15" i="4"/>
  <c r="AO11" i="4"/>
  <c r="AO7" i="4"/>
  <c r="AO17" i="4"/>
  <c r="AO16" i="4"/>
  <c r="AO14" i="4"/>
  <c r="AO12" i="4"/>
  <c r="AO10" i="4"/>
  <c r="AO8" i="4"/>
  <c r="AO7" i="3"/>
  <c r="AO10" i="3"/>
  <c r="AO9" i="3"/>
  <c r="AO8" i="3"/>
  <c r="AO6" i="3"/>
  <c r="AN30" i="1"/>
  <c r="AN50" i="1"/>
  <c r="AP38" i="1"/>
  <c r="AP41" i="1"/>
  <c r="AP14" i="1"/>
  <c r="AP16" i="1"/>
  <c r="AP26" i="1"/>
  <c r="AN28" i="1"/>
  <c r="AN29" i="1"/>
  <c r="AR29" i="1"/>
  <c r="AP37" i="1"/>
  <c r="AR39" i="1"/>
  <c r="AR48" i="1"/>
  <c r="AR50" i="1"/>
  <c r="AN58" i="1"/>
  <c r="AR60" i="1"/>
  <c r="AP30" i="1"/>
  <c r="AP50" i="1"/>
  <c r="AR58" i="1"/>
  <c r="AN60" i="1"/>
  <c r="AP60" i="1"/>
  <c r="AN67" i="1"/>
  <c r="AR69" i="1"/>
  <c r="AN74" i="1"/>
  <c r="AR75" i="1"/>
  <c r="AR78" i="1"/>
  <c r="AP79" i="1"/>
  <c r="AN80" i="1"/>
  <c r="AR86" i="1"/>
  <c r="AN91" i="1"/>
  <c r="AR95" i="1"/>
  <c r="AN98" i="1"/>
  <c r="AN104" i="1"/>
  <c r="AP108" i="1"/>
  <c r="AR112" i="1"/>
  <c r="AN121" i="1"/>
  <c r="AP125" i="1"/>
  <c r="AN126" i="1"/>
  <c r="AN137" i="1"/>
  <c r="AP140" i="1"/>
  <c r="AR143" i="1"/>
  <c r="AN69" i="1"/>
  <c r="AN75" i="1"/>
  <c r="AN78" i="1"/>
  <c r="AR80" i="1"/>
  <c r="AN86" i="1"/>
  <c r="AN95" i="1"/>
  <c r="AR104" i="1"/>
  <c r="AN112" i="1"/>
  <c r="AR121" i="1"/>
  <c r="AR126" i="1"/>
  <c r="AR137" i="1"/>
  <c r="AN143" i="1"/>
  <c r="AP69" i="1"/>
  <c r="AP72" i="1"/>
  <c r="AP75" i="1"/>
  <c r="AP78" i="1"/>
  <c r="AP86" i="1"/>
  <c r="AO94" i="1"/>
  <c r="AP95" i="1"/>
  <c r="AP112" i="1"/>
  <c r="AP143" i="1"/>
  <c r="AM94" i="1"/>
  <c r="AQ94" i="1"/>
  <c r="AN72" i="1" l="1"/>
  <c r="AR20" i="1"/>
  <c r="AN20" i="1"/>
  <c r="AS94" i="1"/>
  <c r="AR94" i="1" s="1"/>
  <c r="AN94" i="1" l="1"/>
  <c r="AP94" i="1"/>
</calcChain>
</file>

<file path=xl/sharedStrings.xml><?xml version="1.0" encoding="utf-8"?>
<sst xmlns="http://schemas.openxmlformats.org/spreadsheetml/2006/main" count="901" uniqueCount="199">
  <si>
    <r>
      <t>E S T A D Í S T I C A    G E N E R A L</t>
    </r>
    <r>
      <rPr>
        <b/>
        <sz val="30"/>
        <rFont val="Arial"/>
        <family val="2"/>
      </rPr>
      <t xml:space="preserve"> 
S I S T E M A   A C U S A T O R I O   A D V E R S A R I A L    E N    E L   E S T A D O   D E    M O R E L O S</t>
    </r>
  </si>
  <si>
    <t>944 CUAUTLA</t>
  </si>
  <si>
    <t>A B R I L    2 0 2 0</t>
  </si>
  <si>
    <t>FORMATO DE INFORME: ESTADÍSTICA GENERAL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</si>
  <si>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</si>
  <si>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</si>
  <si>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</si>
  <si>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</si>
  <si>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</si>
  <si>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</si>
  <si>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</si>
  <si>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</si>
  <si>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</si>
  <si>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</si>
  <si>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</si>
  <si>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</si>
  <si>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
ANUAL SEDE XOCHITEPEC</t>
  </si>
  <si>
    <t>% EN RAZÓN DE LAS DEMÁS SEDES</t>
  </si>
  <si>
    <t>TOTAL ACUMULADO ANUAL SEDE JOJUTLA</t>
  </si>
  <si>
    <t>TOTAL ACUMULADO
ANUAL SEDE CUAUTLA</t>
  </si>
  <si>
    <t>SEDE XOCHITEPEC</t>
  </si>
  <si>
    <t>SEDE JOJUTLA</t>
  </si>
  <si>
    <t>SEDE CUAUTLA</t>
  </si>
  <si>
    <t>REPORTE GENERAL CAUSAS JUDICIALIZADAS Y RESULTADO DE PETICIONES EN AUDIENCIA</t>
  </si>
  <si>
    <t>AGO</t>
  </si>
  <si>
    <t>SEP</t>
  </si>
  <si>
    <t>OCT</t>
  </si>
  <si>
    <t>NOV</t>
  </si>
  <si>
    <t>DIC</t>
  </si>
  <si>
    <t>Etapa de Control iniciales (total)</t>
  </si>
  <si>
    <r>
      <t xml:space="preserve">Otros Ingresos </t>
    </r>
    <r>
      <rPr>
        <b/>
        <i/>
        <sz val="8"/>
        <color theme="1"/>
        <rFont val="Arial"/>
        <family val="2"/>
      </rPr>
      <t>etapa de control</t>
    </r>
    <r>
      <rPr>
        <b/>
        <i/>
        <sz val="7"/>
        <color theme="1"/>
        <rFont val="Arial"/>
        <family val="2"/>
      </rPr>
      <t xml:space="preserve"> (Auxilios, Controles Judiciales)</t>
    </r>
  </si>
  <si>
    <t>Etapa Juicio Oral iniciales</t>
  </si>
  <si>
    <t>Etapa Juicio Oral (reposición)</t>
  </si>
  <si>
    <t>Etapa Ejecución Sistema Oral (Abreviado)</t>
  </si>
  <si>
    <t>Etapa Ejecución Sistema Oral (Juicio Oral)</t>
  </si>
  <si>
    <t>Ejecución Sistema Tradicional</t>
  </si>
  <si>
    <t>Competencias recibidas</t>
  </si>
  <si>
    <t>Exhortos foráneos</t>
  </si>
  <si>
    <t>Número de imputados registrados</t>
  </si>
  <si>
    <t>Por delito oficioso</t>
  </si>
  <si>
    <t>Por delito no oficioso</t>
  </si>
  <si>
    <t>Prisión preventiva impuesta</t>
  </si>
  <si>
    <t>Imputados a los que se les impuso prisión preventiva (justificada)</t>
  </si>
  <si>
    <t>Causas con PP justificada</t>
  </si>
  <si>
    <t>Imputados a los que se les impuso prisión preventiva (oficiosa)</t>
  </si>
  <si>
    <t>Causas con PP oficiosa</t>
  </si>
  <si>
    <t>Detenciones en cumplimiento a orden de aprehensión inicial</t>
  </si>
  <si>
    <t>Detenciones en cumplimiento a orden por sustracción</t>
  </si>
  <si>
    <t>Controles de detención registrados</t>
  </si>
  <si>
    <t>Controles de detención provenientes de orden de cateo</t>
  </si>
  <si>
    <t>Detenidos a los que se les calificó legalidad de detención</t>
  </si>
  <si>
    <t xml:space="preserve">Legalidad de las detenciones  </t>
  </si>
  <si>
    <t>Legales por imputado</t>
  </si>
  <si>
    <t>Causas con legal detención</t>
  </si>
  <si>
    <t>Ilegales por imputado</t>
  </si>
  <si>
    <t>Causas con ilegal detención</t>
  </si>
  <si>
    <t>Imputados que aplicó desistimiento</t>
  </si>
  <si>
    <t>Causas donde se desiste fiscal</t>
  </si>
  <si>
    <t>Imputados que se les otorgó perdón o rep. Daño</t>
  </si>
  <si>
    <t>Causas con perdón o acuerdo reparatorio</t>
  </si>
  <si>
    <t>Causas iniciadas por Orden de cateo</t>
  </si>
  <si>
    <t>Total de ordenes solicitadas de Cateo  (petición de iniciales y ya judicializadas)</t>
  </si>
  <si>
    <t xml:space="preserve">Otorgada </t>
  </si>
  <si>
    <t>Negada</t>
  </si>
  <si>
    <t>Se desiste fiscal</t>
  </si>
  <si>
    <t>Causas iniciadas por Orden de Aprehensión y Cateo (Conjunto)</t>
  </si>
  <si>
    <t>Causas iniciadas por Orden de Aprehensión</t>
  </si>
  <si>
    <t>Total de ordenes solicitadas de Aprehensión (petición de iniciales y ya judicializadas)</t>
  </si>
  <si>
    <t>Orden de comparecencia</t>
  </si>
  <si>
    <t>Formulación de imputación (Iniciales judicializadas sin detenido)</t>
  </si>
  <si>
    <t>Imputados registardos para formulación de imputación</t>
  </si>
  <si>
    <t>Vinculación a proceso</t>
  </si>
  <si>
    <t>Vinculados</t>
  </si>
  <si>
    <t>Causas con vinculación a proceso</t>
  </si>
  <si>
    <t>Causas donde se renunció a plazo (con VP)</t>
  </si>
  <si>
    <t>Causas donde se renunció a plazo (NO VP)</t>
  </si>
  <si>
    <t>Causas con suspensiones condicionales del proceso (concedidas)</t>
  </si>
  <si>
    <t>Suspensiones condicionales del proceso (concedidas) por imputado</t>
  </si>
  <si>
    <t>Cumplimiento de ejecutoria de amparo</t>
  </si>
  <si>
    <t>Causas con Acuerdos reparatorios (aprobados)</t>
  </si>
  <si>
    <t>Acuerdos reparatorios (aprobados) por imputado</t>
  </si>
  <si>
    <t>Inicial Ratificación de medidas de protección</t>
  </si>
  <si>
    <t>Peticiones ingresadas</t>
  </si>
  <si>
    <t>Ratificadas mismo mes</t>
  </si>
  <si>
    <t>No otorgamiento por extemporánea</t>
  </si>
  <si>
    <t>Ampliación de plazo medidas</t>
  </si>
  <si>
    <t>Fiscal no acude</t>
  </si>
  <si>
    <t>Retiran petición</t>
  </si>
  <si>
    <t>No ratificadas mismo mes</t>
  </si>
  <si>
    <t>Amparos</t>
  </si>
  <si>
    <t>Amparos con antecedentes</t>
  </si>
  <si>
    <t>Amparos sin antecedentes</t>
  </si>
  <si>
    <t>Resueltos (No ampara ni protege)</t>
  </si>
  <si>
    <t>Resueltos (Ampara y protege)</t>
  </si>
  <si>
    <t>Apelaciones y recursos</t>
  </si>
  <si>
    <t>Apelaciones</t>
  </si>
  <si>
    <t>Recusaciones</t>
  </si>
  <si>
    <t>Quejas</t>
  </si>
  <si>
    <t>Competencia</t>
  </si>
  <si>
    <t>AUDIENCIAS PROGRAMADAS</t>
  </si>
  <si>
    <t>TOTAL ACUMULADO ANUAL SEDE CUAUTLA</t>
  </si>
  <si>
    <t>TOTAL</t>
  </si>
  <si>
    <t>Total de Audiencias programadas por Sede</t>
  </si>
  <si>
    <t>Total de audiencias no iniciadas</t>
  </si>
  <si>
    <t>Total de Audiencias iniciadas</t>
  </si>
  <si>
    <t>Audiencias desarrolladas presencialmente en en Sala</t>
  </si>
  <si>
    <t>Audiencias desarrolladas de forma telemática Primera Instancia</t>
  </si>
  <si>
    <t>Audiencias desarrolladas de forma telemática Segunda Instancia</t>
  </si>
  <si>
    <t>Total audiencias Primera Instancia Programadas</t>
  </si>
  <si>
    <t>Audiencias etapa de Control programadas</t>
  </si>
  <si>
    <t>Audiencias de Juicio Oral programadas</t>
  </si>
  <si>
    <t>Audiencias de Ejecucción Sistema Adversarial programadas</t>
  </si>
  <si>
    <t>Audiencias Ejecución Sistema Tradicional programadas</t>
  </si>
  <si>
    <t>Audiencias de Segunda Instancia</t>
  </si>
  <si>
    <t>Tiempo grabación Etapa de Control</t>
  </si>
  <si>
    <t>Tiempo grabación Etapa de Juicio Oral</t>
  </si>
  <si>
    <t>Tiempo grabación Etapa de Ejecución (tradicional)</t>
  </si>
  <si>
    <t>Tiempo grabación Etapa de Ejecución (adversarial)</t>
  </si>
  <si>
    <t>Tiempo grabación Segunda Instancia</t>
  </si>
  <si>
    <t>Total de horas de grabación registradas</t>
  </si>
  <si>
    <t>Audiencias de Formulación de imputación (programadas) sin detenido</t>
  </si>
  <si>
    <t>Audiencias Orden de aprehensión</t>
  </si>
  <si>
    <t>Audiencias de Orden de cateo</t>
  </si>
  <si>
    <t>Audiencias de Orden de cateo y orden de aprehensión</t>
  </si>
  <si>
    <t>Audiencias de Control de detención programadas</t>
  </si>
  <si>
    <t>Audiencias de Puesta a disposición (Causa iniciada por orden de aprehensión)</t>
  </si>
  <si>
    <t>Audiencias Puesta a disposición por sustracción</t>
  </si>
  <si>
    <t>Audiencia donde únicamente se resolvió Vinculacion a proceso</t>
  </si>
  <si>
    <t>Audiencias Intermedia programadas</t>
  </si>
  <si>
    <t>Audiencias de auxilios judiciales</t>
  </si>
  <si>
    <t>Audiencias de Control judicial</t>
  </si>
  <si>
    <t>Audiencia de  Procedimiento Abreviado programadas</t>
  </si>
  <si>
    <t>Suspensión condicional del proceso</t>
  </si>
  <si>
    <t>Revision de suspensión condicional</t>
  </si>
  <si>
    <t>Revision de medidas cautelares</t>
  </si>
  <si>
    <t>Acuerdos reparatorio</t>
  </si>
  <si>
    <t>Acuerdos reparatorios revisión</t>
  </si>
  <si>
    <t>Sobreseimiento en audiencia</t>
  </si>
  <si>
    <t>Perito traductor para víctima</t>
  </si>
  <si>
    <t>Perito traductor para imputado</t>
  </si>
  <si>
    <t xml:space="preserve"> PROCEDIMIENTOS DIVERSOS</t>
  </si>
  <si>
    <t>Tratamiento de Adicciones (elegibilidad)</t>
  </si>
  <si>
    <t>Tratamiento de Adicciones (seguimiento)</t>
  </si>
  <si>
    <t>Tratamiento de Adicciones (graducación)</t>
  </si>
  <si>
    <t>Accion Penal por Particular</t>
  </si>
  <si>
    <t>Auxilio judicial a la Fiscalía</t>
  </si>
  <si>
    <t>Concedido</t>
  </si>
  <si>
    <t>Desistimeinto de petición</t>
  </si>
  <si>
    <t>Negado</t>
  </si>
  <si>
    <t>Auxilio judicial a la Víctima</t>
  </si>
  <si>
    <t>Auxilio judicial a la Defensa</t>
  </si>
  <si>
    <t>Control judicial</t>
  </si>
  <si>
    <t>Reapertura de investigación</t>
  </si>
  <si>
    <t>Se concede lo peticionado</t>
  </si>
  <si>
    <t>Negado, se confirma no ejercicio</t>
  </si>
  <si>
    <t xml:space="preserve"> SENTENCIAS </t>
  </si>
  <si>
    <t>Sentencia condenatoria de Juicio Oral</t>
  </si>
  <si>
    <t>Total de causas condenatorias</t>
  </si>
  <si>
    <t>Sentenciados hombres</t>
  </si>
  <si>
    <t>Sentenciadas mujeres</t>
  </si>
  <si>
    <t>Sentencia absulutoria de Juicio Oral</t>
  </si>
  <si>
    <t>Total de causas con sentencia absolutoria</t>
  </si>
  <si>
    <t>Sentencias Mixtas</t>
  </si>
  <si>
    <t>Total de causas (sentencia mixta)</t>
  </si>
  <si>
    <t>Sentencias Procedimiento abreviado</t>
  </si>
  <si>
    <t>Total de causas con sentencia</t>
  </si>
  <si>
    <t>VISITAS</t>
  </si>
  <si>
    <t>Visitas de Instituciones Educativas y otras instituciones o Tribunales</t>
  </si>
  <si>
    <t xml:space="preserve"> </t>
  </si>
  <si>
    <t>card</t>
  </si>
  <si>
    <t>TOTAL
ACUMULADO</t>
  </si>
  <si>
    <t>TOTAL MENSUAL</t>
  </si>
  <si>
    <t>TOTAL POR SEDE</t>
  </si>
  <si>
    <t>-</t>
  </si>
  <si>
    <t>NO ESPECIFICADO</t>
  </si>
  <si>
    <r>
      <t>L</t>
    </r>
    <r>
      <rPr>
        <b/>
        <sz val="10"/>
        <color theme="7" tint="0.39997558519241921"/>
        <rFont val="Arial"/>
        <family val="2"/>
      </rPr>
      <t>G</t>
    </r>
    <r>
      <rPr>
        <b/>
        <sz val="10"/>
        <color rgb="FFFF9900"/>
        <rFont val="Arial"/>
        <family val="2"/>
      </rPr>
      <t>B</t>
    </r>
    <r>
      <rPr>
        <b/>
        <sz val="10"/>
        <color rgb="FFFF0000"/>
        <rFont val="Arial"/>
        <family val="2"/>
      </rPr>
      <t>T</t>
    </r>
    <r>
      <rPr>
        <b/>
        <sz val="10"/>
        <color rgb="FFFF99FF"/>
        <rFont val="Arial"/>
        <family val="2"/>
      </rPr>
      <t>I</t>
    </r>
    <r>
      <rPr>
        <b/>
        <sz val="10"/>
        <color rgb="FF7030A0"/>
        <rFont val="Arial"/>
        <family val="2"/>
      </rPr>
      <t>Q</t>
    </r>
    <r>
      <rPr>
        <b/>
        <sz val="10"/>
        <color rgb="FF00B0F0"/>
        <rFont val="Arial"/>
        <family val="2"/>
      </rPr>
      <t>+</t>
    </r>
  </si>
  <si>
    <t>FEMENINA</t>
  </si>
  <si>
    <t>MASCULINO</t>
  </si>
  <si>
    <t>PORCENTAJE</t>
  </si>
  <si>
    <t xml:space="preserve">% </t>
  </si>
  <si>
    <t>IMPUTADO</t>
  </si>
  <si>
    <t xml:space="preserve">CLASIFICACIÓN MENSUAL DE IMPUTADOS EN CAUSAS REGISTRADAS </t>
  </si>
  <si>
    <r>
      <t xml:space="preserve">INFORME JUZGADOS DE CONTROL, JUICIO ORAL Y EJECUCIÓN DE SANCIONES
DEL DISTRITO ÚNICO DEL ESTADO DE MORELOS
</t>
    </r>
    <r>
      <rPr>
        <b/>
        <sz val="18"/>
        <color theme="1"/>
        <rFont val="Arial"/>
        <family val="2"/>
      </rPr>
      <t>I N F O R M E   2 0 2 2</t>
    </r>
  </si>
  <si>
    <t>DE IDENTIDAD RESERVADA</t>
  </si>
  <si>
    <t>NO ESPECIFICADA</t>
  </si>
  <si>
    <t>LA SOCIEDAD</t>
  </si>
  <si>
    <t>EL ESTADO</t>
  </si>
  <si>
    <t>PERSONA MORAL</t>
  </si>
  <si>
    <t>MENOR DE IDENTIDAD RESERVADA</t>
  </si>
  <si>
    <t>MENOR VÍCTIMA FEMENINA</t>
  </si>
  <si>
    <t>MENOR VÍCTIMA MASCULINO</t>
  </si>
  <si>
    <t>VÍCTIMA</t>
  </si>
  <si>
    <t xml:space="preserve">CLASIFICACIÓN MENSUAL DE VÍCTIMAS EN CAUSAS REGISTRADAS </t>
  </si>
  <si>
    <t>TOTAL ACUMULADO
ANUAL AL MES DE MARZO 2022</t>
  </si>
  <si>
    <t>CARD JEPJEM 2022</t>
  </si>
  <si>
    <t xml:space="preserve">No vinculados </t>
  </si>
  <si>
    <t>Causas con no vinculación a proceso</t>
  </si>
  <si>
    <t>TRADUCTORES REQUERIDOS</t>
  </si>
  <si>
    <t>Alta de causas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</si>
</sst>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2" x14ac:knownFonts="1">
    <font>
      <sz val="10"/>
      <name val="Arial"/>
      <family val="2"/>
    </font>
    <font>
      <sz val="10"/>
      <name val="Arial"/>
      <family val="2"/>
    </font>
    <font>
      <b/>
      <sz val="32"/>
      <name val="Arial"/>
      <family val="2"/>
    </font>
    <font>
      <b/>
      <sz val="30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22"/>
      <color theme="1"/>
      <name val="Tahoma"/>
      <family val="2"/>
    </font>
    <font>
      <sz val="22"/>
      <color rgb="FFFFC000"/>
      <name val="Tahoma"/>
      <family val="2"/>
    </font>
    <font>
      <sz val="22"/>
      <color rgb="FF00B050"/>
      <name val="Tahoma"/>
      <family val="2"/>
    </font>
    <font>
      <sz val="22"/>
      <color rgb="FF008000"/>
      <name val="Tahoma"/>
      <family val="2"/>
    </font>
    <font>
      <b/>
      <sz val="22"/>
      <color theme="1"/>
      <name val="Tahoma"/>
      <family val="2"/>
    </font>
    <font>
      <b/>
      <sz val="22"/>
      <color rgb="FFFF9900"/>
      <name val="Tahoma"/>
      <family val="2"/>
    </font>
    <font>
      <b/>
      <sz val="22"/>
      <color rgb="FF008000"/>
      <name val="Tahoma"/>
      <family val="2"/>
    </font>
    <font>
      <b/>
      <sz val="22"/>
      <color rgb="FFFFC000"/>
      <name val="Tahoma"/>
      <family val="2"/>
    </font>
    <font>
      <sz val="22"/>
      <color rgb="FFFF9900"/>
      <name val="Tahoma"/>
      <family val="2"/>
    </font>
    <font>
      <b/>
      <sz val="20"/>
      <color indexed="9"/>
      <name val="Arial"/>
      <family val="2"/>
    </font>
    <font>
      <b/>
      <sz val="15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FFC000"/>
      <name val="Arial"/>
      <family val="2"/>
    </font>
    <font>
      <b/>
      <sz val="9"/>
      <color rgb="FF00B050"/>
      <name val="Arial"/>
      <family val="2"/>
    </font>
    <font>
      <b/>
      <sz val="8"/>
      <color theme="0"/>
      <name val="Arial"/>
      <family val="2"/>
    </font>
    <font>
      <b/>
      <sz val="8.5"/>
      <color rgb="FFFF9900"/>
      <name val="Arial"/>
      <family val="2"/>
    </font>
    <font>
      <b/>
      <sz val="8.5"/>
      <color rgb="FF00B050"/>
      <name val="Arial"/>
      <family val="2"/>
    </font>
    <font>
      <b/>
      <sz val="8.5"/>
      <color rgb="FF008000"/>
      <name val="Arial"/>
      <family val="2"/>
    </font>
    <font>
      <b/>
      <sz val="9"/>
      <color theme="0"/>
      <name val="Arial"/>
      <family val="2"/>
    </font>
    <font>
      <b/>
      <sz val="9"/>
      <color rgb="FFFF9900"/>
      <name val="Arial"/>
      <family val="2"/>
    </font>
    <font>
      <b/>
      <sz val="9"/>
      <color rgb="FF008000"/>
      <name val="Arial"/>
      <family val="2"/>
    </font>
    <font>
      <b/>
      <sz val="10"/>
      <color theme="1"/>
      <name val="Arial"/>
      <family val="2"/>
    </font>
    <font>
      <b/>
      <sz val="10"/>
      <color rgb="FFFF9900"/>
      <name val="Arial"/>
      <family val="2"/>
    </font>
    <font>
      <b/>
      <sz val="10"/>
      <color rgb="FF008000"/>
      <name val="Arial"/>
      <family val="2"/>
    </font>
    <font>
      <b/>
      <sz val="8.5"/>
      <color theme="0"/>
      <name val="Arial"/>
      <family val="2"/>
    </font>
    <font>
      <b/>
      <sz val="10"/>
      <name val="Tahoma"/>
      <family val="2"/>
    </font>
    <font>
      <b/>
      <sz val="12"/>
      <color rgb="FFFF000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9900"/>
      <name val="Arial"/>
      <family val="2"/>
    </font>
    <font>
      <b/>
      <sz val="12"/>
      <color rgb="FF00B050"/>
      <name val="Arial"/>
      <family val="2"/>
    </font>
    <font>
      <b/>
      <sz val="12"/>
      <color rgb="FF008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3"/>
      <color rgb="FFFFC000"/>
      <name val="Arial"/>
      <family val="2"/>
    </font>
    <font>
      <b/>
      <sz val="13"/>
      <color rgb="FF00B050"/>
      <name val="Arial"/>
      <family val="2"/>
    </font>
    <font>
      <b/>
      <sz val="10"/>
      <color theme="1"/>
      <name val="Tahoma"/>
      <family val="2"/>
    </font>
    <font>
      <b/>
      <sz val="12"/>
      <name val="Tahoma"/>
      <family val="2"/>
    </font>
    <font>
      <b/>
      <sz val="12"/>
      <color rgb="FF00B050"/>
      <name val="Tahoma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i/>
      <sz val="12"/>
      <color rgb="FFFF9900"/>
      <name val="Arial"/>
      <family val="2"/>
    </font>
    <font>
      <b/>
      <sz val="13"/>
      <color theme="0"/>
      <name val="Arial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3"/>
      <color indexed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name val="Tahoma"/>
      <family val="2"/>
    </font>
    <font>
      <b/>
      <sz val="9.5"/>
      <color theme="1"/>
      <name val="Arial"/>
      <family val="2"/>
    </font>
    <font>
      <b/>
      <sz val="9.5"/>
      <color rgb="FFFF9900"/>
      <name val="Arial"/>
      <family val="2"/>
    </font>
    <font>
      <b/>
      <sz val="9.5"/>
      <color rgb="FF00B050"/>
      <name val="Arial"/>
      <family val="2"/>
    </font>
    <font>
      <b/>
      <sz val="9.5"/>
      <color rgb="FF008000"/>
      <name val="Arial"/>
      <family val="2"/>
    </font>
    <font>
      <b/>
      <sz val="13"/>
      <color rgb="FF008000"/>
      <name val="Arial"/>
      <family val="2"/>
    </font>
    <font>
      <b/>
      <sz val="10"/>
      <color rgb="FF008000"/>
      <name val="Tahoma"/>
      <family val="2"/>
    </font>
    <font>
      <b/>
      <sz val="13"/>
      <color theme="1"/>
      <name val="Arial"/>
      <family val="2"/>
    </font>
    <font>
      <b/>
      <sz val="12"/>
      <color rgb="FFFFC000"/>
      <name val="Arial"/>
      <family val="2"/>
    </font>
    <font>
      <sz val="10"/>
      <color rgb="FFFFC000"/>
      <name val="Tahoma"/>
      <family val="2"/>
    </font>
    <font>
      <sz val="10"/>
      <color rgb="FF00B050"/>
      <name val="Tahoma"/>
      <family val="2"/>
    </font>
    <font>
      <sz val="10"/>
      <color rgb="FF008000"/>
      <name val="Tahoma"/>
      <family val="2"/>
    </font>
    <font>
      <b/>
      <sz val="12"/>
      <color rgb="FFFFC000"/>
      <name val="Tahoma"/>
      <family val="2"/>
    </font>
    <font>
      <b/>
      <sz val="12"/>
      <color rgb="FF008000"/>
      <name val="Tahoma"/>
      <family val="2"/>
    </font>
    <font>
      <b/>
      <sz val="10"/>
      <color rgb="FFFF9900"/>
      <name val="Tahoma"/>
      <family val="2"/>
    </font>
    <font>
      <b/>
      <sz val="10"/>
      <color rgb="FFFFC000"/>
      <name val="Tahoma"/>
      <family val="2"/>
    </font>
    <font>
      <sz val="10"/>
      <color rgb="FFFF9900"/>
      <name val="Tahoma"/>
      <family val="2"/>
    </font>
    <font>
      <sz val="10"/>
      <color indexed="43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8000"/>
      <name val="Calibri"/>
      <family val="2"/>
      <scheme val="minor"/>
    </font>
    <font>
      <sz val="9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sz val="16"/>
      <name val="Tahoma"/>
      <family val="2"/>
    </font>
    <font>
      <b/>
      <i/>
      <sz val="15"/>
      <color theme="0"/>
      <name val="Arial"/>
      <family val="2"/>
    </font>
    <font>
      <b/>
      <sz val="15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.5"/>
      <color theme="0"/>
      <name val="Arial"/>
      <family val="2"/>
    </font>
    <font>
      <b/>
      <i/>
      <sz val="12"/>
      <color indexed="8"/>
      <name val="Arial"/>
      <family val="2"/>
    </font>
    <font>
      <b/>
      <sz val="10"/>
      <color rgb="FFFFC000"/>
      <name val="Arial"/>
      <family val="2"/>
    </font>
    <font>
      <b/>
      <sz val="10"/>
      <color rgb="FFFFCC00"/>
      <name val="Arial"/>
      <family val="2"/>
    </font>
    <font>
      <b/>
      <sz val="10"/>
      <color theme="7" tint="0.39997558519241921"/>
      <name val="Arial"/>
      <family val="2"/>
    </font>
    <font>
      <b/>
      <sz val="10"/>
      <color rgb="FFFF99FF"/>
      <name val="Arial"/>
      <family val="2"/>
    </font>
    <font>
      <b/>
      <sz val="10"/>
      <color rgb="FF7030A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06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3" borderId="13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4" borderId="17" xfId="0" applyFont="1" applyFill="1" applyBorder="1" applyAlignment="1">
      <alignment vertical="center"/>
    </xf>
    <xf numFmtId="0" fontId="35" fillId="4" borderId="18" xfId="0" applyFont="1" applyFill="1" applyBorder="1" applyAlignment="1">
      <alignment horizontal="right" vertical="center"/>
    </xf>
    <xf numFmtId="0" fontId="36" fillId="4" borderId="19" xfId="0" applyFont="1" applyFill="1" applyBorder="1" applyAlignment="1">
      <alignment horizontal="right" vertical="center"/>
    </xf>
    <xf numFmtId="0" fontId="37" fillId="4" borderId="20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right" vertical="center"/>
    </xf>
    <xf numFmtId="0" fontId="38" fillId="4" borderId="22" xfId="0" applyFont="1" applyFill="1" applyBorder="1" applyAlignment="1">
      <alignment horizontal="right" vertical="center"/>
    </xf>
    <xf numFmtId="164" fontId="40" fillId="2" borderId="25" xfId="0" applyNumberFormat="1" applyFont="1" applyFill="1" applyBorder="1" applyAlignment="1">
      <alignment vertical="center"/>
    </xf>
    <xf numFmtId="0" fontId="41" fillId="2" borderId="25" xfId="0" applyFont="1" applyFill="1" applyBorder="1" applyAlignment="1">
      <alignment vertical="center"/>
    </xf>
    <xf numFmtId="164" fontId="41" fillId="2" borderId="25" xfId="0" applyNumberFormat="1" applyFont="1" applyFill="1" applyBorder="1" applyAlignment="1">
      <alignment vertical="center"/>
    </xf>
    <xf numFmtId="0" fontId="42" fillId="2" borderId="25" xfId="0" applyFont="1" applyFill="1" applyBorder="1" applyAlignment="1">
      <alignment vertical="center"/>
    </xf>
    <xf numFmtId="164" fontId="42" fillId="2" borderId="25" xfId="0" applyNumberFormat="1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46" fillId="4" borderId="26" xfId="0" applyFont="1" applyFill="1" applyBorder="1" applyAlignment="1">
      <alignment vertical="center" wrapText="1"/>
    </xf>
    <xf numFmtId="0" fontId="35" fillId="4" borderId="27" xfId="0" applyFont="1" applyFill="1" applyBorder="1" applyAlignment="1">
      <alignment horizontal="right" vertical="center"/>
    </xf>
    <xf numFmtId="0" fontId="36" fillId="4" borderId="28" xfId="0" applyFont="1" applyFill="1" applyBorder="1" applyAlignment="1">
      <alignment horizontal="right" vertical="center"/>
    </xf>
    <xf numFmtId="0" fontId="37" fillId="4" borderId="29" xfId="0" applyFont="1" applyFill="1" applyBorder="1" applyAlignment="1">
      <alignment horizontal="right" vertical="center"/>
    </xf>
    <xf numFmtId="0" fontId="36" fillId="4" borderId="30" xfId="0" applyFont="1" applyFill="1" applyBorder="1" applyAlignment="1">
      <alignment horizontal="right" vertical="center"/>
    </xf>
    <xf numFmtId="0" fontId="38" fillId="4" borderId="31" xfId="0" applyFont="1" applyFill="1" applyBorder="1" applyAlignment="1">
      <alignment horizontal="right" vertical="center"/>
    </xf>
    <xf numFmtId="0" fontId="34" fillId="4" borderId="33" xfId="0" applyFont="1" applyFill="1" applyBorder="1" applyAlignment="1">
      <alignment horizontal="left" vertical="center"/>
    </xf>
    <xf numFmtId="0" fontId="35" fillId="4" borderId="34" xfId="0" applyFont="1" applyFill="1" applyBorder="1" applyAlignment="1">
      <alignment horizontal="right" vertical="center"/>
    </xf>
    <xf numFmtId="0" fontId="36" fillId="4" borderId="35" xfId="0" applyFont="1" applyFill="1" applyBorder="1" applyAlignment="1">
      <alignment horizontal="right" vertical="center"/>
    </xf>
    <xf numFmtId="0" fontId="36" fillId="4" borderId="36" xfId="0" applyFont="1" applyFill="1" applyBorder="1" applyAlignment="1">
      <alignment horizontal="right" vertical="center"/>
    </xf>
    <xf numFmtId="0" fontId="38" fillId="4" borderId="37" xfId="0" applyFont="1" applyFill="1" applyBorder="1" applyAlignment="1">
      <alignment horizontal="right" vertical="center"/>
    </xf>
    <xf numFmtId="0" fontId="38" fillId="0" borderId="37" xfId="0" applyFont="1" applyFill="1" applyBorder="1" applyAlignment="1">
      <alignment horizontal="right" vertical="center"/>
    </xf>
    <xf numFmtId="0" fontId="38" fillId="4" borderId="38" xfId="0" applyFont="1" applyFill="1" applyBorder="1" applyAlignment="1">
      <alignment horizontal="right" vertical="center"/>
    </xf>
    <xf numFmtId="0" fontId="37" fillId="4" borderId="38" xfId="0" applyFont="1" applyFill="1" applyBorder="1" applyAlignment="1">
      <alignment horizontal="right" vertical="center"/>
    </xf>
    <xf numFmtId="0" fontId="39" fillId="4" borderId="34" xfId="0" applyFont="1" applyFill="1" applyBorder="1" applyAlignment="1">
      <alignment horizontal="right" vertical="center"/>
    </xf>
    <xf numFmtId="0" fontId="49" fillId="4" borderId="40" xfId="0" applyFont="1" applyFill="1" applyBorder="1" applyAlignment="1">
      <alignment horizontal="left" vertical="center"/>
    </xf>
    <xf numFmtId="0" fontId="35" fillId="4" borderId="41" xfId="0" applyFont="1" applyFill="1" applyBorder="1" applyAlignment="1">
      <alignment horizontal="right" vertical="center"/>
    </xf>
    <xf numFmtId="0" fontId="36" fillId="4" borderId="42" xfId="0" applyFont="1" applyFill="1" applyBorder="1" applyAlignment="1">
      <alignment horizontal="right" vertical="center"/>
    </xf>
    <xf numFmtId="0" fontId="37" fillId="4" borderId="43" xfId="0" applyFont="1" applyFill="1" applyBorder="1" applyAlignment="1">
      <alignment horizontal="right" vertical="center"/>
    </xf>
    <xf numFmtId="0" fontId="36" fillId="4" borderId="44" xfId="0" applyFont="1" applyFill="1" applyBorder="1" applyAlignment="1">
      <alignment horizontal="right" vertical="center"/>
    </xf>
    <xf numFmtId="0" fontId="38" fillId="4" borderId="45" xfId="0" applyFont="1" applyFill="1" applyBorder="1" applyAlignment="1">
      <alignment horizontal="right" vertical="center"/>
    </xf>
    <xf numFmtId="0" fontId="35" fillId="0" borderId="18" xfId="0" applyFont="1" applyFill="1" applyBorder="1" applyAlignment="1">
      <alignment horizontal="right" vertical="center"/>
    </xf>
    <xf numFmtId="0" fontId="36" fillId="0" borderId="19" xfId="0" applyFont="1" applyFill="1" applyBorder="1" applyAlignment="1">
      <alignment horizontal="right" vertical="center"/>
    </xf>
    <xf numFmtId="0" fontId="37" fillId="0" borderId="25" xfId="0" applyFont="1" applyFill="1" applyBorder="1" applyAlignment="1">
      <alignment horizontal="right" vertical="center"/>
    </xf>
    <xf numFmtId="0" fontId="35" fillId="0" borderId="28" xfId="0" applyFont="1" applyFill="1" applyBorder="1" applyAlignment="1">
      <alignment horizontal="right" vertical="center"/>
    </xf>
    <xf numFmtId="0" fontId="36" fillId="0" borderId="30" xfId="0" applyFont="1" applyFill="1" applyBorder="1" applyAlignment="1">
      <alignment horizontal="right" vertical="center"/>
    </xf>
    <xf numFmtId="0" fontId="38" fillId="0" borderId="32" xfId="0" applyFont="1" applyFill="1" applyBorder="1" applyAlignment="1">
      <alignment horizontal="right" vertical="center"/>
    </xf>
    <xf numFmtId="0" fontId="35" fillId="0" borderId="27" xfId="0" applyFont="1" applyFill="1" applyBorder="1" applyAlignment="1">
      <alignment horizontal="right" vertical="center"/>
    </xf>
    <xf numFmtId="0" fontId="38" fillId="0" borderId="31" xfId="0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horizontal="right" vertical="center"/>
    </xf>
    <xf numFmtId="0" fontId="35" fillId="0" borderId="34" xfId="0" applyFont="1" applyFill="1" applyBorder="1" applyAlignment="1">
      <alignment horizontal="right" vertical="center"/>
    </xf>
    <xf numFmtId="0" fontId="35" fillId="0" borderId="51" xfId="0" applyFont="1" applyFill="1" applyBorder="1" applyAlignment="1">
      <alignment horizontal="right" vertical="center"/>
    </xf>
    <xf numFmtId="0" fontId="36" fillId="0" borderId="53" xfId="0" applyFont="1" applyFill="1" applyBorder="1" applyAlignment="1">
      <alignment horizontal="right" vertical="center"/>
    </xf>
    <xf numFmtId="0" fontId="37" fillId="0" borderId="7" xfId="0" applyFont="1" applyFill="1" applyBorder="1" applyAlignment="1">
      <alignment horizontal="right" vertical="center"/>
    </xf>
    <xf numFmtId="0" fontId="35" fillId="0" borderId="53" xfId="0" applyFont="1" applyFill="1" applyBorder="1" applyAlignment="1">
      <alignment horizontal="right" vertical="center"/>
    </xf>
    <xf numFmtId="0" fontId="36" fillId="0" borderId="54" xfId="0" applyFont="1" applyFill="1" applyBorder="1" applyAlignment="1">
      <alignment horizontal="right" vertical="center"/>
    </xf>
    <xf numFmtId="0" fontId="38" fillId="0" borderId="55" xfId="0" applyFont="1" applyFill="1" applyBorder="1" applyAlignment="1">
      <alignment horizontal="right" vertical="center"/>
    </xf>
    <xf numFmtId="0" fontId="38" fillId="0" borderId="56" xfId="0" applyFont="1" applyFill="1" applyBorder="1" applyAlignment="1">
      <alignment horizontal="right" vertical="center"/>
    </xf>
    <xf numFmtId="0" fontId="35" fillId="0" borderId="57" xfId="0" applyFont="1" applyFill="1" applyBorder="1" applyAlignment="1">
      <alignment horizontal="right" vertical="center"/>
    </xf>
    <xf numFmtId="0" fontId="38" fillId="0" borderId="39" xfId="0" applyFont="1" applyFill="1" applyBorder="1" applyAlignment="1">
      <alignment horizontal="right" vertical="center"/>
    </xf>
    <xf numFmtId="0" fontId="35" fillId="0" borderId="59" xfId="0" applyFont="1" applyFill="1" applyBorder="1" applyAlignment="1">
      <alignment horizontal="right" vertical="center"/>
    </xf>
    <xf numFmtId="0" fontId="38" fillId="0" borderId="52" xfId="0" applyFont="1" applyFill="1" applyBorder="1" applyAlignment="1">
      <alignment horizontal="right" vertical="center"/>
    </xf>
    <xf numFmtId="0" fontId="35" fillId="0" borderId="41" xfId="0" applyFont="1" applyFill="1" applyBorder="1" applyAlignment="1">
      <alignment horizontal="right" vertical="center"/>
    </xf>
    <xf numFmtId="0" fontId="38" fillId="0" borderId="46" xfId="0" applyFont="1" applyFill="1" applyBorder="1" applyAlignment="1">
      <alignment horizontal="right" vertical="center"/>
    </xf>
    <xf numFmtId="164" fontId="40" fillId="2" borderId="3" xfId="0" applyNumberFormat="1" applyFont="1" applyFill="1" applyBorder="1" applyAlignment="1">
      <alignment vertical="center"/>
    </xf>
    <xf numFmtId="0" fontId="41" fillId="2" borderId="3" xfId="0" applyFont="1" applyFill="1" applyBorder="1" applyAlignment="1">
      <alignment vertical="center"/>
    </xf>
    <xf numFmtId="164" fontId="41" fillId="2" borderId="3" xfId="0" applyNumberFormat="1" applyFont="1" applyFill="1" applyBorder="1" applyAlignment="1">
      <alignment vertical="center"/>
    </xf>
    <xf numFmtId="0" fontId="42" fillId="2" borderId="3" xfId="0" applyFont="1" applyFill="1" applyBorder="1" applyAlignment="1">
      <alignment vertical="center"/>
    </xf>
    <xf numFmtId="164" fontId="42" fillId="2" borderId="3" xfId="0" applyNumberFormat="1" applyFont="1" applyFill="1" applyBorder="1" applyAlignment="1">
      <alignment vertical="center"/>
    </xf>
    <xf numFmtId="0" fontId="35" fillId="0" borderId="19" xfId="0" applyFont="1" applyFill="1" applyBorder="1" applyAlignment="1">
      <alignment horizontal="right" vertical="center"/>
    </xf>
    <xf numFmtId="0" fontId="36" fillId="0" borderId="21" xfId="0" applyFont="1" applyFill="1" applyBorder="1" applyAlignment="1">
      <alignment horizontal="right" vertical="center"/>
    </xf>
    <xf numFmtId="0" fontId="37" fillId="0" borderId="22" xfId="0" applyFont="1" applyFill="1" applyBorder="1" applyAlignment="1">
      <alignment horizontal="right" vertical="center"/>
    </xf>
    <xf numFmtId="0" fontId="38" fillId="0" borderId="22" xfId="0" applyFont="1" applyFill="1" applyBorder="1" applyAlignment="1">
      <alignment horizontal="right" vertical="center"/>
    </xf>
    <xf numFmtId="0" fontId="35" fillId="0" borderId="42" xfId="0" applyFont="1" applyFill="1" applyBorder="1" applyAlignment="1">
      <alignment horizontal="right" vertical="center"/>
    </xf>
    <xf numFmtId="0" fontId="36" fillId="0" borderId="42" xfId="0" applyFont="1" applyFill="1" applyBorder="1" applyAlignment="1">
      <alignment horizontal="right" vertical="center"/>
    </xf>
    <xf numFmtId="0" fontId="37" fillId="0" borderId="48" xfId="0" applyFont="1" applyFill="1" applyBorder="1" applyAlignment="1">
      <alignment horizontal="right" vertical="center"/>
    </xf>
    <xf numFmtId="0" fontId="36" fillId="0" borderId="44" xfId="0" applyFont="1" applyFill="1" applyBorder="1" applyAlignment="1">
      <alignment horizontal="right" vertical="center"/>
    </xf>
    <xf numFmtId="0" fontId="38" fillId="0" borderId="45" xfId="0" applyFont="1" applyFill="1" applyBorder="1" applyAlignment="1">
      <alignment horizontal="right" vertical="center"/>
    </xf>
    <xf numFmtId="0" fontId="36" fillId="0" borderId="44" xfId="0" applyFont="1" applyFill="1" applyBorder="1" applyAlignment="1">
      <alignment vertical="center"/>
    </xf>
    <xf numFmtId="0" fontId="42" fillId="2" borderId="10" xfId="0" applyFont="1" applyFill="1" applyBorder="1" applyAlignment="1">
      <alignment vertical="center"/>
    </xf>
    <xf numFmtId="164" fontId="42" fillId="2" borderId="10" xfId="0" applyNumberFormat="1" applyFont="1" applyFill="1" applyBorder="1" applyAlignment="1">
      <alignment vertical="center"/>
    </xf>
    <xf numFmtId="0" fontId="36" fillId="0" borderId="44" xfId="0" applyFont="1" applyBorder="1" applyAlignment="1">
      <alignment vertical="center"/>
    </xf>
    <xf numFmtId="0" fontId="37" fillId="4" borderId="50" xfId="0" applyFont="1" applyFill="1" applyBorder="1" applyAlignment="1">
      <alignment horizontal="right" vertical="center"/>
    </xf>
    <xf numFmtId="0" fontId="35" fillId="4" borderId="28" xfId="0" applyFont="1" applyFill="1" applyBorder="1" applyAlignment="1">
      <alignment horizontal="right" vertical="center"/>
    </xf>
    <xf numFmtId="0" fontId="38" fillId="4" borderId="32" xfId="0" applyFont="1" applyFill="1" applyBorder="1" applyAlignment="1">
      <alignment horizontal="right" vertical="center"/>
    </xf>
    <xf numFmtId="164" fontId="40" fillId="2" borderId="50" xfId="0" applyNumberFormat="1" applyFont="1" applyFill="1" applyBorder="1" applyAlignment="1">
      <alignment vertical="center"/>
    </xf>
    <xf numFmtId="0" fontId="41" fillId="2" borderId="50" xfId="0" applyFont="1" applyFill="1" applyBorder="1" applyAlignment="1">
      <alignment vertical="center"/>
    </xf>
    <xf numFmtId="164" fontId="41" fillId="2" borderId="50" xfId="0" applyNumberFormat="1" applyFont="1" applyFill="1" applyBorder="1" applyAlignment="1">
      <alignment vertical="center"/>
    </xf>
    <xf numFmtId="0" fontId="42" fillId="2" borderId="50" xfId="0" applyFont="1" applyFill="1" applyBorder="1" applyAlignment="1">
      <alignment vertical="center"/>
    </xf>
    <xf numFmtId="164" fontId="42" fillId="2" borderId="50" xfId="0" applyNumberFormat="1" applyFont="1" applyFill="1" applyBorder="1" applyAlignment="1">
      <alignment vertical="center"/>
    </xf>
    <xf numFmtId="0" fontId="36" fillId="0" borderId="28" xfId="0" applyFont="1" applyFill="1" applyBorder="1" applyAlignment="1">
      <alignment horizontal="right" vertical="center"/>
    </xf>
    <xf numFmtId="0" fontId="37" fillId="0" borderId="50" xfId="0" applyFont="1" applyFill="1" applyBorder="1" applyAlignment="1">
      <alignment horizontal="right" vertical="center"/>
    </xf>
    <xf numFmtId="0" fontId="37" fillId="4" borderId="25" xfId="0" applyFont="1" applyFill="1" applyBorder="1" applyAlignment="1">
      <alignment horizontal="right" vertical="center"/>
    </xf>
    <xf numFmtId="0" fontId="35" fillId="4" borderId="19" xfId="0" applyFont="1" applyFill="1" applyBorder="1" applyAlignment="1">
      <alignment horizontal="right" vertical="center"/>
    </xf>
    <xf numFmtId="0" fontId="38" fillId="4" borderId="23" xfId="0" applyFont="1" applyFill="1" applyBorder="1" applyAlignment="1">
      <alignment horizontal="right" vertical="center"/>
    </xf>
    <xf numFmtId="0" fontId="51" fillId="4" borderId="21" xfId="0" applyFont="1" applyFill="1" applyBorder="1" applyAlignment="1">
      <alignment horizontal="right" vertical="center"/>
    </xf>
    <xf numFmtId="0" fontId="35" fillId="0" borderId="67" xfId="0" applyFont="1" applyFill="1" applyBorder="1" applyAlignment="1">
      <alignment horizontal="right" vertical="center"/>
    </xf>
    <xf numFmtId="0" fontId="38" fillId="0" borderId="12" xfId="0" applyFont="1" applyFill="1" applyBorder="1" applyAlignment="1">
      <alignment horizontal="right" vertical="center"/>
    </xf>
    <xf numFmtId="0" fontId="35" fillId="0" borderId="68" xfId="0" applyFont="1" applyFill="1" applyBorder="1" applyAlignment="1">
      <alignment horizontal="right" vertical="center"/>
    </xf>
    <xf numFmtId="0" fontId="38" fillId="0" borderId="70" xfId="0" applyFont="1" applyFill="1" applyBorder="1" applyAlignment="1">
      <alignment horizontal="right" vertical="center"/>
    </xf>
    <xf numFmtId="164" fontId="40" fillId="2" borderId="10" xfId="0" applyNumberFormat="1" applyFont="1" applyFill="1" applyBorder="1" applyAlignment="1">
      <alignment vertical="center"/>
    </xf>
    <xf numFmtId="0" fontId="35" fillId="4" borderId="49" xfId="0" applyFont="1" applyFill="1" applyBorder="1" applyAlignment="1">
      <alignment horizontal="right" vertical="center"/>
    </xf>
    <xf numFmtId="0" fontId="36" fillId="4" borderId="63" xfId="0" applyFont="1" applyFill="1" applyBorder="1" applyAlignment="1">
      <alignment horizontal="right" vertical="center"/>
    </xf>
    <xf numFmtId="0" fontId="37" fillId="4" borderId="3" xfId="0" applyFont="1" applyFill="1" applyBorder="1" applyAlignment="1">
      <alignment horizontal="right" vertical="center"/>
    </xf>
    <xf numFmtId="0" fontId="35" fillId="4" borderId="63" xfId="0" applyFont="1" applyFill="1" applyBorder="1" applyAlignment="1">
      <alignment horizontal="right" vertical="center"/>
    </xf>
    <xf numFmtId="0" fontId="38" fillId="4" borderId="2" xfId="0" applyFont="1" applyFill="1" applyBorder="1" applyAlignment="1">
      <alignment horizontal="right" vertical="center"/>
    </xf>
    <xf numFmtId="0" fontId="51" fillId="4" borderId="63" xfId="0" applyFont="1" applyFill="1" applyBorder="1" applyAlignment="1">
      <alignment horizontal="right" vertical="center"/>
    </xf>
    <xf numFmtId="0" fontId="38" fillId="4" borderId="3" xfId="0" applyFont="1" applyFill="1" applyBorder="1" applyAlignment="1">
      <alignment horizontal="right" vertical="center"/>
    </xf>
    <xf numFmtId="0" fontId="36" fillId="0" borderId="69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36" fillId="0" borderId="68" xfId="0" applyFont="1" applyFill="1" applyBorder="1" applyAlignment="1">
      <alignment horizontal="right" vertical="center"/>
    </xf>
    <xf numFmtId="0" fontId="37" fillId="0" borderId="9" xfId="0" applyFont="1" applyFill="1" applyBorder="1" applyAlignment="1">
      <alignment horizontal="right" vertical="center"/>
    </xf>
    <xf numFmtId="0" fontId="37" fillId="0" borderId="10" xfId="0" applyFont="1" applyFill="1" applyBorder="1" applyAlignment="1">
      <alignment horizontal="right" vertical="center"/>
    </xf>
    <xf numFmtId="0" fontId="35" fillId="0" borderId="35" xfId="0" applyFont="1" applyFill="1" applyBorder="1" applyAlignment="1">
      <alignment horizontal="right" vertical="center"/>
    </xf>
    <xf numFmtId="0" fontId="36" fillId="0" borderId="36" xfId="0" applyFont="1" applyFill="1" applyBorder="1" applyAlignment="1">
      <alignment horizontal="right" vertical="center"/>
    </xf>
    <xf numFmtId="0" fontId="38" fillId="0" borderId="20" xfId="0" applyFont="1" applyFill="1" applyBorder="1" applyAlignment="1">
      <alignment horizontal="right" vertical="center"/>
    </xf>
    <xf numFmtId="0" fontId="36" fillId="0" borderId="66" xfId="0" applyFont="1" applyFill="1" applyBorder="1" applyAlignment="1">
      <alignment horizontal="right" vertical="center"/>
    </xf>
    <xf numFmtId="0" fontId="36" fillId="4" borderId="60" xfId="0" applyFont="1" applyFill="1" applyBorder="1" applyAlignment="1">
      <alignment horizontal="right" vertical="center"/>
    </xf>
    <xf numFmtId="0" fontId="38" fillId="4" borderId="62" xfId="0" applyFont="1" applyFill="1" applyBorder="1" applyAlignment="1">
      <alignment horizontal="right" vertical="center"/>
    </xf>
    <xf numFmtId="0" fontId="38" fillId="4" borderId="61" xfId="0" applyFont="1" applyFill="1" applyBorder="1" applyAlignment="1">
      <alignment horizontal="right" vertical="center"/>
    </xf>
    <xf numFmtId="0" fontId="36" fillId="0" borderId="35" xfId="0" applyFont="1" applyFill="1" applyBorder="1" applyAlignment="1">
      <alignment horizontal="right" vertical="center"/>
    </xf>
    <xf numFmtId="0" fontId="37" fillId="0" borderId="38" xfId="0" applyFont="1" applyFill="1" applyBorder="1" applyAlignment="1">
      <alignment horizontal="right" vertical="center"/>
    </xf>
    <xf numFmtId="0" fontId="35" fillId="4" borderId="67" xfId="0" applyFont="1" applyFill="1" applyBorder="1" applyAlignment="1">
      <alignment horizontal="right" vertical="center"/>
    </xf>
    <xf numFmtId="0" fontId="36" fillId="4" borderId="68" xfId="0" applyFont="1" applyFill="1" applyBorder="1" applyAlignment="1">
      <alignment horizontal="right" vertical="center"/>
    </xf>
    <xf numFmtId="0" fontId="37" fillId="4" borderId="10" xfId="0" applyFont="1" applyFill="1" applyBorder="1" applyAlignment="1">
      <alignment horizontal="right" vertical="center"/>
    </xf>
    <xf numFmtId="0" fontId="35" fillId="4" borderId="68" xfId="0" applyFont="1" applyFill="1" applyBorder="1" applyAlignment="1">
      <alignment horizontal="right" vertical="center"/>
    </xf>
    <xf numFmtId="0" fontId="36" fillId="4" borderId="69" xfId="0" applyFont="1" applyFill="1" applyBorder="1" applyAlignment="1">
      <alignment horizontal="right" vertical="center"/>
    </xf>
    <xf numFmtId="0" fontId="38" fillId="4" borderId="70" xfId="0" applyFont="1" applyFill="1" applyBorder="1" applyAlignment="1">
      <alignment horizontal="right" vertical="center"/>
    </xf>
    <xf numFmtId="0" fontId="38" fillId="4" borderId="12" xfId="0" applyFont="1" applyFill="1" applyBorder="1" applyAlignment="1">
      <alignment horizontal="right" vertical="center"/>
    </xf>
    <xf numFmtId="0" fontId="35" fillId="4" borderId="51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37" fillId="4" borderId="14" xfId="0" applyFont="1" applyFill="1" applyBorder="1" applyAlignment="1">
      <alignment horizontal="right" vertical="center"/>
    </xf>
    <xf numFmtId="0" fontId="37" fillId="4" borderId="31" xfId="0" applyFont="1" applyFill="1" applyBorder="1" applyAlignment="1">
      <alignment horizontal="right" vertical="center"/>
    </xf>
    <xf numFmtId="0" fontId="35" fillId="4" borderId="53" xfId="0" applyFont="1" applyFill="1" applyBorder="1" applyAlignment="1">
      <alignment horizontal="right" vertical="center"/>
    </xf>
    <xf numFmtId="0" fontId="36" fillId="4" borderId="54" xfId="0" applyFont="1" applyFill="1" applyBorder="1" applyAlignment="1">
      <alignment horizontal="right" vertical="center"/>
    </xf>
    <xf numFmtId="0" fontId="38" fillId="4" borderId="55" xfId="0" applyFont="1" applyFill="1" applyBorder="1" applyAlignment="1">
      <alignment horizontal="right" vertical="center"/>
    </xf>
    <xf numFmtId="0" fontId="38" fillId="4" borderId="56" xfId="0" applyFont="1" applyFill="1" applyBorder="1" applyAlignment="1">
      <alignment horizontal="right" vertical="center"/>
    </xf>
    <xf numFmtId="0" fontId="35" fillId="0" borderId="37" xfId="0" applyFont="1" applyFill="1" applyBorder="1" applyAlignment="1">
      <alignment horizontal="right" vertical="center"/>
    </xf>
    <xf numFmtId="0" fontId="36" fillId="0" borderId="59" xfId="0" applyFont="1" applyFill="1" applyBorder="1" applyAlignment="1">
      <alignment horizontal="right" vertical="center"/>
    </xf>
    <xf numFmtId="0" fontId="39" fillId="0" borderId="41" xfId="0" applyFont="1" applyFill="1" applyBorder="1" applyAlignment="1">
      <alignment horizontal="right" vertical="center"/>
    </xf>
    <xf numFmtId="0" fontId="39" fillId="0" borderId="71" xfId="0" applyFont="1" applyFill="1" applyBorder="1" applyAlignment="1">
      <alignment horizontal="right" vertical="center"/>
    </xf>
    <xf numFmtId="0" fontId="36" fillId="0" borderId="74" xfId="0" applyFont="1" applyFill="1" applyBorder="1" applyAlignment="1">
      <alignment horizontal="right" vertical="center"/>
    </xf>
    <xf numFmtId="0" fontId="38" fillId="0" borderId="75" xfId="0" applyFont="1" applyFill="1" applyBorder="1" applyAlignment="1">
      <alignment horizontal="right" vertical="center"/>
    </xf>
    <xf numFmtId="0" fontId="35" fillId="0" borderId="71" xfId="0" applyFont="1" applyFill="1" applyBorder="1" applyAlignment="1">
      <alignment horizontal="right" vertical="center"/>
    </xf>
    <xf numFmtId="0" fontId="38" fillId="0" borderId="72" xfId="0" applyFont="1" applyFill="1" applyBorder="1" applyAlignment="1">
      <alignment horizontal="right" vertical="center"/>
    </xf>
    <xf numFmtId="0" fontId="35" fillId="0" borderId="76" xfId="0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vertical="center"/>
    </xf>
    <xf numFmtId="0" fontId="36" fillId="0" borderId="76" xfId="0" applyFont="1" applyFill="1" applyBorder="1" applyAlignment="1">
      <alignment horizontal="right" vertical="center"/>
    </xf>
    <xf numFmtId="0" fontId="38" fillId="0" borderId="5" xfId="0" applyFont="1" applyFill="1" applyBorder="1" applyAlignment="1">
      <alignment horizontal="right" vertical="center"/>
    </xf>
    <xf numFmtId="0" fontId="37" fillId="4" borderId="9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7" fillId="0" borderId="58" xfId="0" applyFont="1" applyFill="1" applyBorder="1" applyAlignment="1">
      <alignment horizontal="right" vertical="center"/>
    </xf>
    <xf numFmtId="0" fontId="56" fillId="0" borderId="57" xfId="0" applyFont="1" applyFill="1" applyBorder="1" applyAlignment="1">
      <alignment horizontal="right" vertical="center"/>
    </xf>
    <xf numFmtId="0" fontId="37" fillId="0" borderId="23" xfId="0" applyFont="1" applyFill="1" applyBorder="1" applyAlignment="1">
      <alignment horizontal="right" vertical="center"/>
    </xf>
    <xf numFmtId="0" fontId="37" fillId="0" borderId="20" xfId="0" applyFont="1" applyFill="1" applyBorder="1" applyAlignment="1">
      <alignment horizontal="right" vertical="center"/>
    </xf>
    <xf numFmtId="0" fontId="37" fillId="0" borderId="46" xfId="0" applyFont="1" applyFill="1" applyBorder="1" applyAlignment="1">
      <alignment horizontal="right" vertical="center"/>
    </xf>
    <xf numFmtId="0" fontId="41" fillId="2" borderId="10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58" fillId="3" borderId="15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right" vertical="center"/>
    </xf>
    <xf numFmtId="0" fontId="36" fillId="0" borderId="36" xfId="0" applyFont="1" applyBorder="1" applyAlignment="1">
      <alignment horizontal="right" vertical="center"/>
    </xf>
    <xf numFmtId="0" fontId="37" fillId="0" borderId="32" xfId="0" applyFont="1" applyFill="1" applyBorder="1" applyAlignment="1">
      <alignment horizontal="right" vertical="center"/>
    </xf>
    <xf numFmtId="0" fontId="37" fillId="0" borderId="75" xfId="0" applyFont="1" applyFill="1" applyBorder="1" applyAlignment="1">
      <alignment horizontal="right" vertical="center"/>
    </xf>
    <xf numFmtId="164" fontId="41" fillId="2" borderId="10" xfId="0" applyNumberFormat="1" applyFont="1" applyFill="1" applyBorder="1" applyAlignment="1">
      <alignment vertical="center"/>
    </xf>
    <xf numFmtId="0" fontId="37" fillId="4" borderId="46" xfId="0" applyFont="1" applyFill="1" applyBorder="1" applyAlignment="1">
      <alignment horizontal="right" vertical="center"/>
    </xf>
    <xf numFmtId="46" fontId="62" fillId="0" borderId="18" xfId="0" applyNumberFormat="1" applyFont="1" applyFill="1" applyBorder="1" applyAlignment="1">
      <alignment horizontal="right" vertical="center"/>
    </xf>
    <xf numFmtId="46" fontId="63" fillId="0" borderId="21" xfId="0" applyNumberFormat="1" applyFont="1" applyFill="1" applyBorder="1" applyAlignment="1">
      <alignment horizontal="right" vertical="center"/>
    </xf>
    <xf numFmtId="46" fontId="64" fillId="0" borderId="23" xfId="0" applyNumberFormat="1" applyFont="1" applyFill="1" applyBorder="1" applyAlignment="1">
      <alignment horizontal="right" vertical="center"/>
    </xf>
    <xf numFmtId="46" fontId="63" fillId="0" borderId="21" xfId="0" applyNumberFormat="1" applyFont="1" applyBorder="1" applyAlignment="1">
      <alignment horizontal="right" vertical="center"/>
    </xf>
    <xf numFmtId="46" fontId="64" fillId="0" borderId="22" xfId="0" applyNumberFormat="1" applyFont="1" applyFill="1" applyBorder="1" applyAlignment="1">
      <alignment horizontal="right" vertical="center"/>
    </xf>
    <xf numFmtId="46" fontId="41" fillId="2" borderId="25" xfId="0" applyNumberFormat="1" applyFont="1" applyFill="1" applyBorder="1" applyAlignment="1">
      <alignment vertical="center"/>
    </xf>
    <xf numFmtId="46" fontId="42" fillId="2" borderId="25" xfId="0" applyNumberFormat="1" applyFont="1" applyFill="1" applyBorder="1" applyAlignment="1">
      <alignment vertical="center"/>
    </xf>
    <xf numFmtId="46" fontId="62" fillId="0" borderId="34" xfId="0" applyNumberFormat="1" applyFont="1" applyFill="1" applyBorder="1" applyAlignment="1">
      <alignment horizontal="right" vertical="center"/>
    </xf>
    <xf numFmtId="46" fontId="63" fillId="0" borderId="36" xfId="0" applyNumberFormat="1" applyFont="1" applyFill="1" applyBorder="1" applyAlignment="1">
      <alignment horizontal="right" vertical="center"/>
    </xf>
    <xf numFmtId="46" fontId="64" fillId="0" borderId="20" xfId="0" applyNumberFormat="1" applyFont="1" applyFill="1" applyBorder="1" applyAlignment="1">
      <alignment horizontal="right" vertical="center"/>
    </xf>
    <xf numFmtId="46" fontId="63" fillId="0" borderId="36" xfId="0" applyNumberFormat="1" applyFont="1" applyBorder="1" applyAlignment="1">
      <alignment horizontal="right" vertical="center"/>
    </xf>
    <xf numFmtId="46" fontId="64" fillId="0" borderId="37" xfId="0" applyNumberFormat="1" applyFont="1" applyFill="1" applyBorder="1" applyAlignment="1">
      <alignment horizontal="right" vertical="center"/>
    </xf>
    <xf numFmtId="46" fontId="62" fillId="0" borderId="41" xfId="0" applyNumberFormat="1" applyFont="1" applyFill="1" applyBorder="1" applyAlignment="1">
      <alignment horizontal="right" vertical="center"/>
    </xf>
    <xf numFmtId="46" fontId="63" fillId="0" borderId="44" xfId="0" applyNumberFormat="1" applyFont="1" applyFill="1" applyBorder="1" applyAlignment="1">
      <alignment horizontal="right" vertical="center"/>
    </xf>
    <xf numFmtId="46" fontId="64" fillId="0" borderId="46" xfId="0" applyNumberFormat="1" applyFont="1" applyFill="1" applyBorder="1" applyAlignment="1">
      <alignment horizontal="right" vertical="center"/>
    </xf>
    <xf numFmtId="46" fontId="63" fillId="0" borderId="44" xfId="0" applyNumberFormat="1" applyFont="1" applyBorder="1" applyAlignment="1">
      <alignment horizontal="right" vertical="center"/>
    </xf>
    <xf numFmtId="46" fontId="64" fillId="0" borderId="45" xfId="0" applyNumberFormat="1" applyFont="1" applyFill="1" applyBorder="1" applyAlignment="1">
      <alignment horizontal="right" vertical="center"/>
    </xf>
    <xf numFmtId="46" fontId="41" fillId="2" borderId="3" xfId="0" applyNumberFormat="1" applyFont="1" applyFill="1" applyBorder="1" applyAlignment="1">
      <alignment vertical="center"/>
    </xf>
    <xf numFmtId="46" fontId="42" fillId="2" borderId="3" xfId="0" applyNumberFormat="1" applyFont="1" applyFill="1" applyBorder="1" applyAlignment="1">
      <alignment vertical="center"/>
    </xf>
    <xf numFmtId="46" fontId="62" fillId="0" borderId="76" xfId="0" applyNumberFormat="1" applyFont="1" applyFill="1" applyBorder="1" applyAlignment="1">
      <alignment horizontal="right" vertical="center"/>
    </xf>
    <xf numFmtId="46" fontId="63" fillId="0" borderId="76" xfId="0" applyNumberFormat="1" applyFont="1" applyFill="1" applyBorder="1" applyAlignment="1">
      <alignment horizontal="right" vertical="center"/>
    </xf>
    <xf numFmtId="46" fontId="64" fillId="0" borderId="5" xfId="0" applyNumberFormat="1" applyFont="1" applyFill="1" applyBorder="1" applyAlignment="1">
      <alignment horizontal="right" vertical="center"/>
    </xf>
    <xf numFmtId="46" fontId="62" fillId="0" borderId="71" xfId="0" applyNumberFormat="1" applyFont="1" applyFill="1" applyBorder="1" applyAlignment="1">
      <alignment horizontal="right" vertical="center"/>
    </xf>
    <xf numFmtId="46" fontId="63" fillId="0" borderId="76" xfId="0" applyNumberFormat="1" applyFont="1" applyBorder="1" applyAlignment="1">
      <alignment horizontal="right" vertical="center"/>
    </xf>
    <xf numFmtId="46" fontId="64" fillId="0" borderId="6" xfId="0" applyNumberFormat="1" applyFont="1" applyFill="1" applyBorder="1" applyAlignment="1">
      <alignment horizontal="right" vertical="center"/>
    </xf>
    <xf numFmtId="46" fontId="62" fillId="4" borderId="76" xfId="0" applyNumberFormat="1" applyFont="1" applyFill="1" applyBorder="1" applyAlignment="1">
      <alignment horizontal="right" vertical="center"/>
    </xf>
    <xf numFmtId="46" fontId="63" fillId="4" borderId="76" xfId="0" applyNumberFormat="1" applyFont="1" applyFill="1" applyBorder="1" applyAlignment="1">
      <alignment horizontal="right" vertical="center"/>
    </xf>
    <xf numFmtId="46" fontId="62" fillId="4" borderId="5" xfId="0" applyNumberFormat="1" applyFont="1" applyFill="1" applyBorder="1" applyAlignment="1">
      <alignment horizontal="right" vertical="center"/>
    </xf>
    <xf numFmtId="46" fontId="62" fillId="4" borderId="71" xfId="0" applyNumberFormat="1" applyFont="1" applyFill="1" applyBorder="1" applyAlignment="1">
      <alignment horizontal="right" vertical="center"/>
    </xf>
    <xf numFmtId="46" fontId="62" fillId="4" borderId="6" xfId="0" applyNumberFormat="1" applyFont="1" applyFill="1" applyBorder="1" applyAlignment="1">
      <alignment horizontal="right" vertical="center"/>
    </xf>
    <xf numFmtId="46" fontId="41" fillId="0" borderId="10" xfId="0" applyNumberFormat="1" applyFont="1" applyFill="1" applyBorder="1" applyAlignment="1">
      <alignment vertical="center"/>
    </xf>
    <xf numFmtId="46" fontId="66" fillId="0" borderId="10" xfId="0" applyNumberFormat="1" applyFont="1" applyFill="1" applyBorder="1" applyAlignment="1">
      <alignment vertical="center"/>
    </xf>
    <xf numFmtId="1" fontId="35" fillId="0" borderId="76" xfId="0" applyNumberFormat="1" applyFont="1" applyFill="1" applyBorder="1" applyAlignment="1">
      <alignment horizontal="right" vertical="center"/>
    </xf>
    <xf numFmtId="1" fontId="36" fillId="0" borderId="76" xfId="0" applyNumberFormat="1" applyFont="1" applyFill="1" applyBorder="1" applyAlignment="1">
      <alignment horizontal="right" vertical="center"/>
    </xf>
    <xf numFmtId="1" fontId="37" fillId="0" borderId="5" xfId="0" applyNumberFormat="1" applyFont="1" applyFill="1" applyBorder="1" applyAlignment="1">
      <alignment horizontal="right" vertical="center"/>
    </xf>
    <xf numFmtId="1" fontId="35" fillId="0" borderId="71" xfId="0" applyNumberFormat="1" applyFont="1" applyFill="1" applyBorder="1" applyAlignment="1">
      <alignment horizontal="right" vertical="center"/>
    </xf>
    <xf numFmtId="1" fontId="36" fillId="0" borderId="74" xfId="0" applyNumberFormat="1" applyFont="1" applyFill="1" applyBorder="1" applyAlignment="1">
      <alignment horizontal="right" vertical="center"/>
    </xf>
    <xf numFmtId="1" fontId="38" fillId="0" borderId="72" xfId="0" applyNumberFormat="1" applyFont="1" applyFill="1" applyBorder="1" applyAlignment="1">
      <alignment horizontal="right" vertical="center"/>
    </xf>
    <xf numFmtId="1" fontId="35" fillId="0" borderId="28" xfId="0" applyNumberFormat="1" applyFont="1" applyFill="1" applyBorder="1" applyAlignment="1">
      <alignment horizontal="right" vertical="center"/>
    </xf>
    <xf numFmtId="1" fontId="36" fillId="0" borderId="73" xfId="0" applyNumberFormat="1" applyFont="1" applyFill="1" applyBorder="1" applyAlignment="1">
      <alignment horizontal="right" vertical="center"/>
    </xf>
    <xf numFmtId="1" fontId="37" fillId="0" borderId="23" xfId="0" applyNumberFormat="1" applyFont="1" applyFill="1" applyBorder="1" applyAlignment="1">
      <alignment horizontal="right" vertical="center"/>
    </xf>
    <xf numFmtId="1" fontId="39" fillId="0" borderId="27" xfId="0" applyNumberFormat="1" applyFont="1" applyFill="1" applyBorder="1" applyAlignment="1">
      <alignment horizontal="right" vertical="center"/>
    </xf>
    <xf numFmtId="1" fontId="36" fillId="0" borderId="30" xfId="0" applyNumberFormat="1" applyFont="1" applyFill="1" applyBorder="1" applyAlignment="1">
      <alignment horizontal="right" vertical="center"/>
    </xf>
    <xf numFmtId="1" fontId="38" fillId="0" borderId="31" xfId="0" applyNumberFormat="1" applyFont="1" applyFill="1" applyBorder="1" applyAlignment="1">
      <alignment horizontal="right" vertical="center"/>
    </xf>
    <xf numFmtId="1" fontId="35" fillId="0" borderId="35" xfId="0" applyNumberFormat="1" applyFont="1" applyFill="1" applyBorder="1" applyAlignment="1">
      <alignment horizontal="right" vertical="center"/>
    </xf>
    <xf numFmtId="1" fontId="36" fillId="0" borderId="29" xfId="0" applyNumberFormat="1" applyFont="1" applyFill="1" applyBorder="1" applyAlignment="1">
      <alignment horizontal="right" vertical="center"/>
    </xf>
    <xf numFmtId="1" fontId="37" fillId="0" borderId="32" xfId="0" applyNumberFormat="1" applyFont="1" applyFill="1" applyBorder="1" applyAlignment="1">
      <alignment horizontal="right" vertical="center"/>
    </xf>
    <xf numFmtId="1" fontId="39" fillId="0" borderId="34" xfId="0" applyNumberFormat="1" applyFont="1" applyFill="1" applyBorder="1" applyAlignment="1">
      <alignment horizontal="right" vertical="center"/>
    </xf>
    <xf numFmtId="1" fontId="36" fillId="0" borderId="36" xfId="0" applyNumberFormat="1" applyFont="1" applyFill="1" applyBorder="1" applyAlignment="1">
      <alignment horizontal="right" vertical="center"/>
    </xf>
    <xf numFmtId="1" fontId="38" fillId="0" borderId="37" xfId="0" applyNumberFormat="1" applyFont="1" applyFill="1" applyBorder="1" applyAlignment="1">
      <alignment horizontal="right" vertical="center"/>
    </xf>
    <xf numFmtId="1" fontId="35" fillId="0" borderId="59" xfId="0" applyNumberFormat="1" applyFont="1" applyFill="1" applyBorder="1" applyAlignment="1">
      <alignment horizontal="right" vertical="center"/>
    </xf>
    <xf numFmtId="1" fontId="36" fillId="0" borderId="47" xfId="0" applyNumberFormat="1" applyFont="1" applyFill="1" applyBorder="1" applyAlignment="1">
      <alignment horizontal="right" vertical="center"/>
    </xf>
    <xf numFmtId="1" fontId="45" fillId="0" borderId="52" xfId="0" applyNumberFormat="1" applyFont="1" applyFill="1" applyBorder="1" applyAlignment="1">
      <alignment horizontal="right" vertical="center"/>
    </xf>
    <xf numFmtId="1" fontId="39" fillId="0" borderId="57" xfId="0" applyNumberFormat="1" applyFont="1" applyFill="1" applyBorder="1" applyAlignment="1">
      <alignment horizontal="right" vertical="center"/>
    </xf>
    <xf numFmtId="1" fontId="36" fillId="0" borderId="66" xfId="0" applyNumberFormat="1" applyFont="1" applyFill="1" applyBorder="1" applyAlignment="1">
      <alignment horizontal="right" vertical="center"/>
    </xf>
    <xf numFmtId="1" fontId="38" fillId="0" borderId="39" xfId="0" applyNumberFormat="1" applyFont="1" applyFill="1" applyBorder="1" applyAlignment="1">
      <alignment horizontal="right" vertical="center"/>
    </xf>
    <xf numFmtId="0" fontId="36" fillId="0" borderId="66" xfId="0" applyFont="1" applyBorder="1" applyAlignment="1">
      <alignment horizontal="right" vertical="center"/>
    </xf>
    <xf numFmtId="1" fontId="35" fillId="0" borderId="68" xfId="0" applyNumberFormat="1" applyFont="1" applyFill="1" applyBorder="1" applyAlignment="1">
      <alignment horizontal="right" vertical="center"/>
    </xf>
    <xf numFmtId="1" fontId="36" fillId="0" borderId="9" xfId="0" applyNumberFormat="1" applyFont="1" applyFill="1" applyBorder="1" applyAlignment="1">
      <alignment horizontal="right" vertical="center"/>
    </xf>
    <xf numFmtId="1" fontId="37" fillId="0" borderId="70" xfId="0" applyNumberFormat="1" applyFont="1" applyFill="1" applyBorder="1" applyAlignment="1">
      <alignment horizontal="right" vertical="center"/>
    </xf>
    <xf numFmtId="1" fontId="35" fillId="0" borderId="67" xfId="0" applyNumberFormat="1" applyFont="1" applyFill="1" applyBorder="1" applyAlignment="1">
      <alignment horizontal="right" vertical="center"/>
    </xf>
    <xf numFmtId="1" fontId="36" fillId="0" borderId="69" xfId="0" applyNumberFormat="1" applyFont="1" applyFill="1" applyBorder="1" applyAlignment="1">
      <alignment horizontal="right" vertical="center"/>
    </xf>
    <xf numFmtId="1" fontId="38" fillId="0" borderId="12" xfId="0" applyNumberFormat="1" applyFont="1" applyFill="1" applyBorder="1" applyAlignment="1">
      <alignment horizontal="right" vertical="center"/>
    </xf>
    <xf numFmtId="1" fontId="35" fillId="0" borderId="19" xfId="0" applyNumberFormat="1" applyFont="1" applyFill="1" applyBorder="1" applyAlignment="1">
      <alignment horizontal="right" vertical="center"/>
    </xf>
    <xf numFmtId="1" fontId="36" fillId="0" borderId="19" xfId="0" applyNumberFormat="1" applyFont="1" applyFill="1" applyBorder="1" applyAlignment="1">
      <alignment horizontal="right" vertical="center"/>
    </xf>
    <xf numFmtId="1" fontId="38" fillId="0" borderId="23" xfId="0" applyNumberFormat="1" applyFont="1" applyFill="1" applyBorder="1" applyAlignment="1">
      <alignment horizontal="right" vertical="center"/>
    </xf>
    <xf numFmtId="1" fontId="35" fillId="0" borderId="18" xfId="0" applyNumberFormat="1" applyFont="1" applyFill="1" applyBorder="1" applyAlignment="1">
      <alignment horizontal="right" vertical="center"/>
    </xf>
    <xf numFmtId="1" fontId="36" fillId="0" borderId="21" xfId="0" applyNumberFormat="1" applyFont="1" applyFill="1" applyBorder="1" applyAlignment="1">
      <alignment horizontal="right" vertical="center"/>
    </xf>
    <xf numFmtId="1" fontId="38" fillId="0" borderId="22" xfId="0" applyNumberFormat="1" applyFont="1" applyFill="1" applyBorder="1" applyAlignment="1">
      <alignment horizontal="right" vertical="center"/>
    </xf>
    <xf numFmtId="164" fontId="40" fillId="0" borderId="25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164" fontId="41" fillId="0" borderId="25" xfId="0" applyNumberFormat="1" applyFont="1" applyFill="1" applyBorder="1" applyAlignment="1">
      <alignment vertical="center"/>
    </xf>
    <xf numFmtId="0" fontId="42" fillId="0" borderId="25" xfId="0" applyFont="1" applyFill="1" applyBorder="1" applyAlignment="1">
      <alignment vertical="center"/>
    </xf>
    <xf numFmtId="164" fontId="42" fillId="0" borderId="25" xfId="0" applyNumberFormat="1" applyFont="1" applyFill="1" applyBorder="1" applyAlignment="1">
      <alignment vertical="center"/>
    </xf>
    <xf numFmtId="1" fontId="36" fillId="0" borderId="28" xfId="0" applyNumberFormat="1" applyFont="1" applyFill="1" applyBorder="1" applyAlignment="1">
      <alignment horizontal="right" vertical="center"/>
    </xf>
    <xf numFmtId="1" fontId="35" fillId="0" borderId="27" xfId="0" applyNumberFormat="1" applyFont="1" applyFill="1" applyBorder="1" applyAlignment="1">
      <alignment horizontal="right" vertical="center"/>
    </xf>
    <xf numFmtId="1" fontId="35" fillId="8" borderId="28" xfId="0" applyNumberFormat="1" applyFont="1" applyFill="1" applyBorder="1" applyAlignment="1">
      <alignment horizontal="right" vertical="center"/>
    </xf>
    <xf numFmtId="1" fontId="36" fillId="8" borderId="28" xfId="0" applyNumberFormat="1" applyFont="1" applyFill="1" applyBorder="1" applyAlignment="1">
      <alignment horizontal="right" vertical="center"/>
    </xf>
    <xf numFmtId="1" fontId="37" fillId="8" borderId="73" xfId="0" applyNumberFormat="1" applyFont="1" applyFill="1" applyBorder="1" applyAlignment="1">
      <alignment horizontal="right" vertical="center"/>
    </xf>
    <xf numFmtId="1" fontId="35" fillId="8" borderId="27" xfId="0" applyNumberFormat="1" applyFont="1" applyFill="1" applyBorder="1" applyAlignment="1">
      <alignment horizontal="right" vertical="center"/>
    </xf>
    <xf numFmtId="1" fontId="36" fillId="8" borderId="30" xfId="0" applyNumberFormat="1" applyFont="1" applyFill="1" applyBorder="1" applyAlignment="1">
      <alignment horizontal="right" vertical="center"/>
    </xf>
    <xf numFmtId="1" fontId="38" fillId="8" borderId="31" xfId="0" applyNumberFormat="1" applyFont="1" applyFill="1" applyBorder="1" applyAlignment="1">
      <alignment horizontal="right" vertical="center"/>
    </xf>
    <xf numFmtId="1" fontId="35" fillId="8" borderId="35" xfId="0" applyNumberFormat="1" applyFont="1" applyFill="1" applyBorder="1" applyAlignment="1">
      <alignment horizontal="right" vertical="center"/>
    </xf>
    <xf numFmtId="1" fontId="36" fillId="0" borderId="35" xfId="0" applyNumberFormat="1" applyFont="1" applyFill="1" applyBorder="1" applyAlignment="1">
      <alignment horizontal="right" vertical="center"/>
    </xf>
    <xf numFmtId="1" fontId="37" fillId="0" borderId="29" xfId="0" applyNumberFormat="1" applyFont="1" applyFill="1" applyBorder="1" applyAlignment="1">
      <alignment horizontal="right" vertical="center"/>
    </xf>
    <xf numFmtId="1" fontId="35" fillId="8" borderId="34" xfId="0" applyNumberFormat="1" applyFont="1" applyFill="1" applyBorder="1" applyAlignment="1">
      <alignment horizontal="right" vertical="center"/>
    </xf>
    <xf numFmtId="1" fontId="36" fillId="8" borderId="36" xfId="0" applyNumberFormat="1" applyFont="1" applyFill="1" applyBorder="1" applyAlignment="1">
      <alignment horizontal="right" vertical="center"/>
    </xf>
    <xf numFmtId="1" fontId="38" fillId="8" borderId="37" xfId="0" applyNumberFormat="1" applyFont="1" applyFill="1" applyBorder="1" applyAlignment="1">
      <alignment horizontal="right" vertical="center"/>
    </xf>
    <xf numFmtId="1" fontId="36" fillId="8" borderId="35" xfId="0" applyNumberFormat="1" applyFont="1" applyFill="1" applyBorder="1" applyAlignment="1">
      <alignment horizontal="right" vertical="center"/>
    </xf>
    <xf numFmtId="1" fontId="37" fillId="8" borderId="29" xfId="0" applyNumberFormat="1" applyFont="1" applyFill="1" applyBorder="1" applyAlignment="1">
      <alignment horizontal="right" vertical="center"/>
    </xf>
    <xf numFmtId="1" fontId="35" fillId="8" borderId="59" xfId="0" applyNumberFormat="1" applyFont="1" applyFill="1" applyBorder="1" applyAlignment="1">
      <alignment horizontal="right" vertical="center"/>
    </xf>
    <xf numFmtId="1" fontId="36" fillId="8" borderId="59" xfId="0" applyNumberFormat="1" applyFont="1" applyFill="1" applyBorder="1" applyAlignment="1">
      <alignment horizontal="right" vertical="center"/>
    </xf>
    <xf numFmtId="1" fontId="37" fillId="8" borderId="47" xfId="0" applyNumberFormat="1" applyFont="1" applyFill="1" applyBorder="1" applyAlignment="1">
      <alignment horizontal="right" vertical="center"/>
    </xf>
    <xf numFmtId="1" fontId="35" fillId="8" borderId="57" xfId="0" applyNumberFormat="1" applyFont="1" applyFill="1" applyBorder="1" applyAlignment="1">
      <alignment horizontal="right" vertical="center"/>
    </xf>
    <xf numFmtId="1" fontId="36" fillId="8" borderId="66" xfId="0" applyNumberFormat="1" applyFont="1" applyFill="1" applyBorder="1" applyAlignment="1">
      <alignment horizontal="right" vertical="center"/>
    </xf>
    <xf numFmtId="1" fontId="38" fillId="8" borderId="39" xfId="0" applyNumberFormat="1" applyFont="1" applyFill="1" applyBorder="1" applyAlignment="1">
      <alignment horizontal="right" vertical="center"/>
    </xf>
    <xf numFmtId="1" fontId="35" fillId="8" borderId="42" xfId="0" applyNumberFormat="1" applyFont="1" applyFill="1" applyBorder="1" applyAlignment="1">
      <alignment horizontal="right" vertical="center"/>
    </xf>
    <xf numFmtId="1" fontId="36" fillId="8" borderId="42" xfId="0" applyNumberFormat="1" applyFont="1" applyFill="1" applyBorder="1" applyAlignment="1">
      <alignment horizontal="right" vertical="center"/>
    </xf>
    <xf numFmtId="1" fontId="37" fillId="8" borderId="43" xfId="0" applyNumberFormat="1" applyFont="1" applyFill="1" applyBorder="1" applyAlignment="1">
      <alignment horizontal="right" vertical="center"/>
    </xf>
    <xf numFmtId="1" fontId="35" fillId="8" borderId="41" xfId="0" applyNumberFormat="1" applyFont="1" applyFill="1" applyBorder="1" applyAlignment="1">
      <alignment horizontal="right" vertical="center"/>
    </xf>
    <xf numFmtId="1" fontId="36" fillId="8" borderId="44" xfId="0" applyNumberFormat="1" applyFont="1" applyFill="1" applyBorder="1" applyAlignment="1">
      <alignment horizontal="right" vertical="center"/>
    </xf>
    <xf numFmtId="1" fontId="38" fillId="8" borderId="45" xfId="0" applyNumberFormat="1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37" fillId="0" borderId="73" xfId="0" applyFont="1" applyFill="1" applyBorder="1" applyAlignment="1">
      <alignment horizontal="right" vertical="center"/>
    </xf>
    <xf numFmtId="0" fontId="37" fillId="0" borderId="47" xfId="0" applyFont="1" applyFill="1" applyBorder="1" applyAlignment="1">
      <alignment horizontal="right" vertical="center"/>
    </xf>
    <xf numFmtId="0" fontId="38" fillId="0" borderId="45" xfId="0" applyFont="1" applyBorder="1" applyAlignment="1">
      <alignment horizontal="right" vertical="center"/>
    </xf>
    <xf numFmtId="0" fontId="35" fillId="0" borderId="18" xfId="0" applyFont="1" applyBorder="1" applyAlignment="1">
      <alignment horizontal="right" vertical="center"/>
    </xf>
    <xf numFmtId="0" fontId="35" fillId="0" borderId="34" xfId="0" applyFont="1" applyBorder="1" applyAlignment="1">
      <alignment horizontal="right" vertical="center"/>
    </xf>
    <xf numFmtId="0" fontId="38" fillId="0" borderId="20" xfId="0" applyFont="1" applyBorder="1" applyAlignment="1">
      <alignment horizontal="right" vertical="center"/>
    </xf>
    <xf numFmtId="0" fontId="53" fillId="0" borderId="0" xfId="0" applyFont="1" applyAlignment="1">
      <alignment vertical="center"/>
    </xf>
    <xf numFmtId="0" fontId="35" fillId="0" borderId="57" xfId="0" applyFont="1" applyBorder="1" applyAlignment="1">
      <alignment horizontal="right" vertical="center"/>
    </xf>
    <xf numFmtId="0" fontId="37" fillId="0" borderId="52" xfId="0" applyFont="1" applyFill="1" applyBorder="1" applyAlignment="1">
      <alignment horizontal="right" vertical="center"/>
    </xf>
    <xf numFmtId="0" fontId="38" fillId="0" borderId="52" xfId="0" applyFont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35" fillId="0" borderId="51" xfId="0" applyFont="1" applyBorder="1" applyAlignment="1">
      <alignment horizontal="right" vertical="center"/>
    </xf>
    <xf numFmtId="0" fontId="36" fillId="0" borderId="54" xfId="0" applyFont="1" applyBorder="1" applyAlignment="1">
      <alignment horizontal="right" vertical="center"/>
    </xf>
    <xf numFmtId="0" fontId="37" fillId="0" borderId="55" xfId="0" applyFont="1" applyBorder="1" applyAlignment="1">
      <alignment horizontal="right" vertical="center"/>
    </xf>
    <xf numFmtId="0" fontId="38" fillId="0" borderId="55" xfId="0" applyFont="1" applyBorder="1" applyAlignment="1">
      <alignment horizontal="right" vertical="center"/>
    </xf>
    <xf numFmtId="0" fontId="35" fillId="0" borderId="41" xfId="0" applyFont="1" applyBorder="1" applyAlignment="1">
      <alignment horizontal="right" vertical="center"/>
    </xf>
    <xf numFmtId="0" fontId="36" fillId="0" borderId="44" xfId="0" applyFont="1" applyBorder="1" applyAlignment="1">
      <alignment horizontal="right" vertical="center"/>
    </xf>
    <xf numFmtId="0" fontId="38" fillId="0" borderId="46" xfId="0" applyFont="1" applyBorder="1" applyAlignment="1">
      <alignment horizontal="right" vertical="center"/>
    </xf>
    <xf numFmtId="0" fontId="37" fillId="0" borderId="55" xfId="0" applyFont="1" applyFill="1" applyBorder="1" applyAlignment="1">
      <alignment horizontal="right" vertical="center"/>
    </xf>
    <xf numFmtId="0" fontId="37" fillId="0" borderId="80" xfId="0" applyFont="1" applyBorder="1" applyAlignment="1">
      <alignment horizontal="right" vertical="center"/>
    </xf>
    <xf numFmtId="0" fontId="37" fillId="0" borderId="29" xfId="0" applyFont="1" applyBorder="1" applyAlignment="1">
      <alignment horizontal="right" vertical="center"/>
    </xf>
    <xf numFmtId="0" fontId="35" fillId="0" borderId="33" xfId="0" applyFont="1" applyBorder="1" applyAlignment="1">
      <alignment horizontal="right" vertical="center"/>
    </xf>
    <xf numFmtId="0" fontId="38" fillId="0" borderId="29" xfId="0" applyFont="1" applyBorder="1" applyAlignment="1">
      <alignment horizontal="right" vertical="center"/>
    </xf>
    <xf numFmtId="0" fontId="37" fillId="0" borderId="47" xfId="0" applyFont="1" applyBorder="1" applyAlignment="1">
      <alignment horizontal="right" vertical="center"/>
    </xf>
    <xf numFmtId="0" fontId="35" fillId="0" borderId="79" xfId="0" applyFont="1" applyBorder="1" applyAlignment="1">
      <alignment horizontal="right" vertical="center"/>
    </xf>
    <xf numFmtId="0" fontId="38" fillId="0" borderId="47" xfId="0" applyFont="1" applyBorder="1" applyAlignment="1">
      <alignment horizontal="right" vertical="center"/>
    </xf>
    <xf numFmtId="0" fontId="37" fillId="0" borderId="43" xfId="0" applyFont="1" applyBorder="1" applyAlignment="1">
      <alignment horizontal="right" vertical="center"/>
    </xf>
    <xf numFmtId="0" fontId="35" fillId="0" borderId="40" xfId="0" applyFont="1" applyBorder="1" applyAlignment="1">
      <alignment horizontal="right" vertical="center"/>
    </xf>
    <xf numFmtId="0" fontId="38" fillId="0" borderId="43" xfId="0" applyFont="1" applyBorder="1" applyAlignment="1">
      <alignment horizontal="right" vertical="center"/>
    </xf>
    <xf numFmtId="0" fontId="25" fillId="3" borderId="15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vertical="center"/>
    </xf>
    <xf numFmtId="0" fontId="37" fillId="0" borderId="22" xfId="0" applyFont="1" applyBorder="1" applyAlignment="1">
      <alignment horizontal="right" vertical="center"/>
    </xf>
    <xf numFmtId="164" fontId="40" fillId="2" borderId="19" xfId="0" applyNumberFormat="1" applyFont="1" applyFill="1" applyBorder="1" applyAlignment="1">
      <alignment vertical="center"/>
    </xf>
    <xf numFmtId="0" fontId="41" fillId="2" borderId="21" xfId="0" applyFont="1" applyFill="1" applyBorder="1" applyAlignment="1">
      <alignment vertical="center"/>
    </xf>
    <xf numFmtId="164" fontId="41" fillId="2" borderId="21" xfId="0" applyNumberFormat="1" applyFont="1" applyFill="1" applyBorder="1" applyAlignment="1">
      <alignment vertical="center"/>
    </xf>
    <xf numFmtId="0" fontId="42" fillId="2" borderId="21" xfId="0" applyFont="1" applyFill="1" applyBorder="1" applyAlignment="1">
      <alignment vertical="center"/>
    </xf>
    <xf numFmtId="164" fontId="42" fillId="2" borderId="22" xfId="0" applyNumberFormat="1" applyFont="1" applyFill="1" applyBorder="1" applyAlignment="1">
      <alignment vertical="center"/>
    </xf>
    <xf numFmtId="0" fontId="28" fillId="0" borderId="77" xfId="0" applyFont="1" applyFill="1" applyBorder="1" applyAlignment="1">
      <alignment horizontal="left" vertical="center"/>
    </xf>
    <xf numFmtId="0" fontId="37" fillId="0" borderId="37" xfId="0" applyFont="1" applyBorder="1" applyAlignment="1">
      <alignment horizontal="right" vertical="center"/>
    </xf>
    <xf numFmtId="164" fontId="40" fillId="2" borderId="35" xfId="0" applyNumberFormat="1" applyFont="1" applyFill="1" applyBorder="1" applyAlignment="1">
      <alignment vertical="center"/>
    </xf>
    <xf numFmtId="0" fontId="41" fillId="2" borderId="36" xfId="0" applyFont="1" applyFill="1" applyBorder="1" applyAlignment="1">
      <alignment vertical="center"/>
    </xf>
    <xf numFmtId="164" fontId="41" fillId="2" borderId="36" xfId="0" applyNumberFormat="1" applyFont="1" applyFill="1" applyBorder="1" applyAlignment="1">
      <alignment vertical="center"/>
    </xf>
    <xf numFmtId="0" fontId="42" fillId="2" borderId="36" xfId="0" applyFont="1" applyFill="1" applyBorder="1" applyAlignment="1">
      <alignment vertical="center"/>
    </xf>
    <xf numFmtId="164" fontId="42" fillId="2" borderId="37" xfId="0" applyNumberFormat="1" applyFont="1" applyFill="1" applyBorder="1" applyAlignment="1">
      <alignment vertical="center"/>
    </xf>
    <xf numFmtId="0" fontId="28" fillId="0" borderId="64" xfId="0" applyFont="1" applyFill="1" applyBorder="1" applyAlignment="1">
      <alignment horizontal="left" vertical="center"/>
    </xf>
    <xf numFmtId="0" fontId="37" fillId="0" borderId="45" xfId="0" applyFont="1" applyBorder="1" applyAlignment="1">
      <alignment horizontal="right" vertical="center"/>
    </xf>
    <xf numFmtId="164" fontId="40" fillId="2" borderId="42" xfId="0" applyNumberFormat="1" applyFont="1" applyFill="1" applyBorder="1" applyAlignment="1">
      <alignment vertical="center"/>
    </xf>
    <xf numFmtId="0" fontId="41" fillId="2" borderId="44" xfId="0" applyFont="1" applyFill="1" applyBorder="1" applyAlignment="1">
      <alignment vertical="center"/>
    </xf>
    <xf numFmtId="164" fontId="41" fillId="2" borderId="44" xfId="0" applyNumberFormat="1" applyFont="1" applyFill="1" applyBorder="1" applyAlignment="1">
      <alignment vertical="center"/>
    </xf>
    <xf numFmtId="0" fontId="42" fillId="2" borderId="44" xfId="0" applyFont="1" applyFill="1" applyBorder="1" applyAlignment="1">
      <alignment vertical="center"/>
    </xf>
    <xf numFmtId="164" fontId="42" fillId="2" borderId="45" xfId="0" applyNumberFormat="1" applyFont="1" applyFill="1" applyBorder="1" applyAlignment="1">
      <alignment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vertical="center"/>
    </xf>
    <xf numFmtId="0" fontId="37" fillId="0" borderId="7" xfId="0" applyFont="1" applyBorder="1" applyAlignment="1">
      <alignment horizontal="right" vertical="center"/>
    </xf>
    <xf numFmtId="164" fontId="40" fillId="2" borderId="7" xfId="0" applyNumberFormat="1" applyFont="1" applyFill="1" applyBorder="1" applyAlignment="1">
      <alignment vertical="center"/>
    </xf>
    <xf numFmtId="0" fontId="41" fillId="2" borderId="7" xfId="0" applyFont="1" applyFill="1" applyBorder="1" applyAlignment="1">
      <alignment vertical="center"/>
    </xf>
    <xf numFmtId="164" fontId="41" fillId="2" borderId="7" xfId="0" applyNumberFormat="1" applyFont="1" applyFill="1" applyBorder="1" applyAlignment="1">
      <alignment vertical="center"/>
    </xf>
    <xf numFmtId="0" fontId="42" fillId="2" borderId="7" xfId="0" applyFont="1" applyFill="1" applyBorder="1" applyAlignment="1">
      <alignment vertical="center"/>
    </xf>
    <xf numFmtId="164" fontId="42" fillId="2" borderId="7" xfId="0" applyNumberFormat="1" applyFont="1" applyFill="1" applyBorder="1" applyAlignment="1">
      <alignment vertical="center"/>
    </xf>
    <xf numFmtId="0" fontId="40" fillId="0" borderId="24" xfId="0" applyFont="1" applyFill="1" applyBorder="1" applyAlignment="1">
      <alignment vertical="center"/>
    </xf>
    <xf numFmtId="164" fontId="40" fillId="0" borderId="19" xfId="0" applyNumberFormat="1" applyFont="1" applyFill="1" applyBorder="1" applyAlignment="1">
      <alignment vertical="center"/>
    </xf>
    <xf numFmtId="0" fontId="41" fillId="0" borderId="21" xfId="0" applyFont="1" applyFill="1" applyBorder="1" applyAlignment="1">
      <alignment vertical="center"/>
    </xf>
    <xf numFmtId="164" fontId="41" fillId="0" borderId="21" xfId="0" applyNumberFormat="1" applyFont="1" applyFill="1" applyBorder="1" applyAlignment="1">
      <alignment vertical="center"/>
    </xf>
    <xf numFmtId="0" fontId="42" fillId="0" borderId="21" xfId="0" applyFont="1" applyFill="1" applyBorder="1" applyAlignment="1">
      <alignment vertical="center"/>
    </xf>
    <xf numFmtId="164" fontId="42" fillId="0" borderId="22" xfId="0" applyNumberFormat="1" applyFont="1" applyFill="1" applyBorder="1" applyAlignment="1">
      <alignment vertical="center"/>
    </xf>
    <xf numFmtId="0" fontId="37" fillId="0" borderId="37" xfId="0" applyFont="1" applyFill="1" applyBorder="1" applyAlignment="1">
      <alignment horizontal="right" vertical="center"/>
    </xf>
    <xf numFmtId="0" fontId="40" fillId="0" borderId="77" xfId="0" applyFont="1" applyFill="1" applyBorder="1" applyAlignment="1">
      <alignment vertical="center"/>
    </xf>
    <xf numFmtId="164" fontId="40" fillId="0" borderId="35" xfId="0" applyNumberFormat="1" applyFont="1" applyFill="1" applyBorder="1" applyAlignment="1">
      <alignment vertical="center"/>
    </xf>
    <xf numFmtId="0" fontId="41" fillId="0" borderId="36" xfId="0" applyFont="1" applyFill="1" applyBorder="1" applyAlignment="1">
      <alignment vertical="center"/>
    </xf>
    <xf numFmtId="164" fontId="41" fillId="0" borderId="36" xfId="0" applyNumberFormat="1" applyFont="1" applyFill="1" applyBorder="1" applyAlignment="1">
      <alignment vertical="center"/>
    </xf>
    <xf numFmtId="0" fontId="42" fillId="0" borderId="36" xfId="0" applyFont="1" applyFill="1" applyBorder="1" applyAlignment="1">
      <alignment vertical="center"/>
    </xf>
    <xf numFmtId="164" fontId="42" fillId="0" borderId="37" xfId="0" applyNumberFormat="1" applyFont="1" applyFill="1" applyBorder="1" applyAlignment="1">
      <alignment vertical="center"/>
    </xf>
    <xf numFmtId="0" fontId="37" fillId="0" borderId="45" xfId="0" applyFont="1" applyFill="1" applyBorder="1" applyAlignment="1">
      <alignment horizontal="right" vertical="center"/>
    </xf>
    <xf numFmtId="0" fontId="40" fillId="0" borderId="64" xfId="0" applyFont="1" applyFill="1" applyBorder="1" applyAlignment="1">
      <alignment vertical="center"/>
    </xf>
    <xf numFmtId="164" fontId="40" fillId="0" borderId="42" xfId="0" applyNumberFormat="1" applyFont="1" applyFill="1" applyBorder="1" applyAlignment="1">
      <alignment vertical="center"/>
    </xf>
    <xf numFmtId="0" fontId="41" fillId="0" borderId="44" xfId="0" applyFont="1" applyFill="1" applyBorder="1" applyAlignment="1">
      <alignment vertical="center"/>
    </xf>
    <xf numFmtId="164" fontId="41" fillId="0" borderId="44" xfId="0" applyNumberFormat="1" applyFont="1" applyFill="1" applyBorder="1" applyAlignment="1">
      <alignment vertical="center"/>
    </xf>
    <xf numFmtId="0" fontId="42" fillId="0" borderId="44" xfId="0" applyFont="1" applyFill="1" applyBorder="1" applyAlignment="1">
      <alignment vertical="center"/>
    </xf>
    <xf numFmtId="164" fontId="42" fillId="0" borderId="45" xfId="0" applyNumberFormat="1" applyFont="1" applyFill="1" applyBorder="1" applyAlignment="1">
      <alignment vertical="center"/>
    </xf>
    <xf numFmtId="0" fontId="35" fillId="0" borderId="67" xfId="0" applyFont="1" applyBorder="1" applyAlignment="1">
      <alignment horizontal="right" vertical="center"/>
    </xf>
    <xf numFmtId="0" fontId="37" fillId="0" borderId="9" xfId="0" applyFont="1" applyBorder="1" applyAlignment="1">
      <alignment horizontal="right" vertical="center"/>
    </xf>
    <xf numFmtId="0" fontId="36" fillId="0" borderId="69" xfId="0" applyFont="1" applyBorder="1" applyAlignment="1">
      <alignment horizontal="right" vertical="center"/>
    </xf>
    <xf numFmtId="0" fontId="38" fillId="0" borderId="70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70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0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54" fillId="0" borderId="0" xfId="0" applyFont="1" applyFill="1" applyAlignment="1">
      <alignment horizontal="center" vertical="center"/>
    </xf>
    <xf numFmtId="0" fontId="73" fillId="0" borderId="0" xfId="0" applyFont="1" applyFill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164" fontId="72" fillId="0" borderId="0" xfId="0" applyNumberFormat="1" applyFont="1" applyAlignment="1">
      <alignment horizontal="center" vertical="center"/>
    </xf>
    <xf numFmtId="164" fontId="70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164" fontId="71" fillId="0" borderId="0" xfId="0" applyNumberFormat="1" applyFont="1" applyAlignment="1">
      <alignment horizontal="center" vertical="center"/>
    </xf>
    <xf numFmtId="0" fontId="78" fillId="0" borderId="0" xfId="0" applyFont="1" applyAlignment="1">
      <alignment vertical="center"/>
    </xf>
    <xf numFmtId="0" fontId="79" fillId="0" borderId="0" xfId="0" applyFont="1"/>
    <xf numFmtId="0" fontId="80" fillId="0" borderId="0" xfId="0" applyFont="1" applyAlignment="1">
      <alignment horizontal="right" vertical="center"/>
    </xf>
    <xf numFmtId="0" fontId="81" fillId="0" borderId="0" xfId="0" applyFont="1" applyAlignment="1">
      <alignment horizontal="right" vertical="center"/>
    </xf>
    <xf numFmtId="0" fontId="8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8" fillId="0" borderId="0" xfId="0" applyFont="1"/>
    <xf numFmtId="0" fontId="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61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59" fillId="0" borderId="0" xfId="0" applyFont="1"/>
    <xf numFmtId="9" fontId="87" fillId="9" borderId="81" xfId="0" applyNumberFormat="1" applyFont="1" applyFill="1" applyBorder="1" applyAlignment="1">
      <alignment vertical="center"/>
    </xf>
    <xf numFmtId="0" fontId="88" fillId="9" borderId="82" xfId="0" applyFont="1" applyFill="1" applyBorder="1" applyAlignment="1">
      <alignment horizontal="right" vertical="center"/>
    </xf>
    <xf numFmtId="0" fontId="90" fillId="9" borderId="83" xfId="0" applyFont="1" applyFill="1" applyBorder="1" applyAlignment="1">
      <alignment horizontal="right" vertical="center"/>
    </xf>
    <xf numFmtId="9" fontId="87" fillId="9" borderId="84" xfId="0" applyNumberFormat="1" applyFont="1" applyFill="1" applyBorder="1" applyAlignment="1">
      <alignment vertical="center"/>
    </xf>
    <xf numFmtId="0" fontId="52" fillId="9" borderId="85" xfId="0" applyFont="1" applyFill="1" applyBorder="1" applyAlignment="1">
      <alignment horizontal="center" vertical="center"/>
    </xf>
    <xf numFmtId="0" fontId="91" fillId="9" borderId="86" xfId="0" applyFont="1" applyFill="1" applyBorder="1" applyAlignment="1">
      <alignment horizontal="right" vertical="center"/>
    </xf>
    <xf numFmtId="164" fontId="92" fillId="8" borderId="14" xfId="0" applyNumberFormat="1" applyFont="1" applyFill="1" applyBorder="1" applyAlignment="1">
      <alignment vertical="center"/>
    </xf>
    <xf numFmtId="0" fontId="40" fillId="8" borderId="24" xfId="0" applyFont="1" applyFill="1" applyBorder="1" applyAlignment="1">
      <alignment horizontal="right" vertical="center"/>
    </xf>
    <xf numFmtId="0" fontId="30" fillId="8" borderId="77" xfId="0" applyFont="1" applyFill="1" applyBorder="1" applyAlignment="1">
      <alignment horizontal="center" vertical="center"/>
    </xf>
    <xf numFmtId="0" fontId="93" fillId="8" borderId="38" xfId="0" applyFont="1" applyFill="1" applyBorder="1" applyAlignment="1">
      <alignment horizontal="center" vertical="center"/>
    </xf>
    <xf numFmtId="0" fontId="55" fillId="8" borderId="36" xfId="0" applyFont="1" applyFill="1" applyBorder="1" applyAlignment="1">
      <alignment horizontal="center" vertical="center"/>
    </xf>
    <xf numFmtId="0" fontId="30" fillId="8" borderId="33" xfId="0" applyFont="1" applyFill="1" applyBorder="1" applyAlignment="1">
      <alignment horizontal="center" vertical="center"/>
    </xf>
    <xf numFmtId="0" fontId="93" fillId="8" borderId="77" xfId="0" applyFont="1" applyFill="1" applyBorder="1" applyAlignment="1">
      <alignment horizontal="center" vertical="center"/>
    </xf>
    <xf numFmtId="0" fontId="55" fillId="8" borderId="77" xfId="0" applyFont="1" applyFill="1" applyBorder="1" applyAlignment="1">
      <alignment horizontal="center" vertical="center"/>
    </xf>
    <xf numFmtId="0" fontId="94" fillId="8" borderId="77" xfId="0" applyFont="1" applyFill="1" applyBorder="1" applyAlignment="1">
      <alignment horizontal="center" vertical="center"/>
    </xf>
    <xf numFmtId="0" fontId="85" fillId="8" borderId="77" xfId="1" applyFont="1" applyFill="1" applyBorder="1" applyAlignment="1">
      <alignment horizontal="center" vertical="center"/>
    </xf>
    <xf numFmtId="0" fontId="94" fillId="8" borderId="77" xfId="1" applyFont="1" applyFill="1" applyBorder="1" applyAlignment="1">
      <alignment horizontal="center" vertical="center"/>
    </xf>
    <xf numFmtId="0" fontId="85" fillId="8" borderId="77" xfId="0" applyFont="1" applyFill="1" applyBorder="1" applyAlignment="1">
      <alignment horizontal="center" vertical="center"/>
    </xf>
    <xf numFmtId="0" fontId="29" fillId="8" borderId="77" xfId="0" applyFont="1" applyFill="1" applyBorder="1" applyAlignment="1">
      <alignment horizontal="center" vertical="center"/>
    </xf>
    <xf numFmtId="0" fontId="85" fillId="0" borderId="77" xfId="0" applyFont="1" applyFill="1" applyBorder="1" applyAlignment="1">
      <alignment horizontal="center" vertical="center"/>
    </xf>
    <xf numFmtId="0" fontId="29" fillId="0" borderId="77" xfId="0" applyFont="1" applyFill="1" applyBorder="1" applyAlignment="1">
      <alignment horizontal="center" vertical="center"/>
    </xf>
    <xf numFmtId="0" fontId="55" fillId="0" borderId="77" xfId="0" applyFont="1" applyFill="1" applyBorder="1" applyAlignment="1">
      <alignment horizontal="center" vertical="center"/>
    </xf>
    <xf numFmtId="0" fontId="55" fillId="0" borderId="78" xfId="0" applyFont="1" applyBorder="1" applyAlignment="1">
      <alignment horizontal="left" vertical="center"/>
    </xf>
    <xf numFmtId="0" fontId="85" fillId="0" borderId="78" xfId="0" applyFont="1" applyBorder="1" applyAlignment="1">
      <alignment horizontal="left" vertical="center"/>
    </xf>
    <xf numFmtId="0" fontId="30" fillId="8" borderId="24" xfId="0" applyFont="1" applyFill="1" applyBorder="1" applyAlignment="1">
      <alignment horizontal="center" vertical="center"/>
    </xf>
    <xf numFmtId="0" fontId="93" fillId="8" borderId="25" xfId="0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 vertical="center"/>
    </xf>
    <xf numFmtId="0" fontId="93" fillId="8" borderId="24" xfId="0" applyFont="1" applyFill="1" applyBorder="1" applyAlignment="1">
      <alignment horizontal="center" vertical="center"/>
    </xf>
    <xf numFmtId="0" fontId="55" fillId="8" borderId="24" xfId="0" applyFont="1" applyFill="1" applyBorder="1" applyAlignment="1">
      <alignment horizontal="center" vertical="center"/>
    </xf>
    <xf numFmtId="0" fontId="94" fillId="8" borderId="24" xfId="0" applyFont="1" applyFill="1" applyBorder="1" applyAlignment="1">
      <alignment horizontal="center" vertical="center"/>
    </xf>
    <xf numFmtId="0" fontId="85" fillId="8" borderId="24" xfId="1" applyFont="1" applyFill="1" applyBorder="1" applyAlignment="1">
      <alignment horizontal="center" vertical="center"/>
    </xf>
    <xf numFmtId="0" fontId="94" fillId="8" borderId="24" xfId="1" applyFont="1" applyFill="1" applyBorder="1" applyAlignment="1">
      <alignment horizontal="center" vertical="center"/>
    </xf>
    <xf numFmtId="0" fontId="85" fillId="8" borderId="24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0" fontId="55" fillId="0" borderId="24" xfId="0" applyFont="1" applyFill="1" applyBorder="1" applyAlignment="1">
      <alignment horizontal="left" vertical="center"/>
    </xf>
    <xf numFmtId="0" fontId="83" fillId="0" borderId="0" xfId="0" applyFont="1" applyAlignment="1">
      <alignment textRotation="90"/>
    </xf>
    <xf numFmtId="9" fontId="98" fillId="10" borderId="14" xfId="0" applyNumberFormat="1" applyFont="1" applyFill="1" applyBorder="1" applyAlignment="1">
      <alignment horizontal="center" vertical="center" textRotation="90"/>
    </xf>
    <xf numFmtId="0" fontId="98" fillId="10" borderId="16" xfId="0" applyFont="1" applyFill="1" applyBorder="1" applyAlignment="1">
      <alignment horizontal="center" vertical="center" textRotation="90" wrapText="1"/>
    </xf>
    <xf numFmtId="49" fontId="25" fillId="11" borderId="13" xfId="0" applyNumberFormat="1" applyFont="1" applyFill="1" applyBorder="1" applyAlignment="1">
      <alignment horizontal="center" vertical="center" textRotation="90" wrapText="1"/>
    </xf>
    <xf numFmtId="49" fontId="34" fillId="7" borderId="13" xfId="0" applyNumberFormat="1" applyFont="1" applyFill="1" applyBorder="1" applyAlignment="1">
      <alignment horizontal="center" vertical="center" textRotation="90" wrapText="1"/>
    </xf>
    <xf numFmtId="49" fontId="34" fillId="10" borderId="4" xfId="0" applyNumberFormat="1" applyFont="1" applyFill="1" applyBorder="1" applyAlignment="1">
      <alignment horizontal="center" vertical="center" textRotation="90" wrapText="1"/>
    </xf>
    <xf numFmtId="49" fontId="34" fillId="10" borderId="13" xfId="0" applyNumberFormat="1" applyFont="1" applyFill="1" applyBorder="1" applyAlignment="1">
      <alignment horizontal="center" vertical="center" textRotation="90" wrapText="1"/>
    </xf>
    <xf numFmtId="9" fontId="35" fillId="10" borderId="14" xfId="0" applyNumberFormat="1" applyFont="1" applyFill="1" applyBorder="1" applyAlignment="1">
      <alignment horizontal="center" vertical="center"/>
    </xf>
    <xf numFmtId="0" fontId="35" fillId="10" borderId="16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Continuous" vertical="center"/>
    </xf>
    <xf numFmtId="17" fontId="100" fillId="0" borderId="0" xfId="0" applyNumberFormat="1" applyFont="1" applyFill="1" applyBorder="1" applyAlignment="1">
      <alignment horizontal="centerContinuous" vertical="center"/>
    </xf>
    <xf numFmtId="17" fontId="100" fillId="0" borderId="0" xfId="0" applyNumberFormat="1" applyFont="1" applyFill="1" applyBorder="1" applyAlignment="1">
      <alignment horizontal="centerContinuous" vertical="center" wrapText="1"/>
    </xf>
    <xf numFmtId="0" fontId="88" fillId="9" borderId="85" xfId="0" applyFont="1" applyFill="1" applyBorder="1" applyAlignment="1">
      <alignment horizontal="right" vertical="center"/>
    </xf>
    <xf numFmtId="164" fontId="92" fillId="8" borderId="11" xfId="0" applyNumberFormat="1" applyFont="1" applyFill="1" applyBorder="1" applyAlignment="1">
      <alignment vertical="center"/>
    </xf>
    <xf numFmtId="0" fontId="40" fillId="8" borderId="11" xfId="0" applyFont="1" applyFill="1" applyBorder="1" applyAlignment="1">
      <alignment horizontal="right" vertical="center"/>
    </xf>
    <xf numFmtId="0" fontId="30" fillId="8" borderId="78" xfId="0" applyFont="1" applyFill="1" applyBorder="1" applyAlignment="1">
      <alignment horizontal="center" vertical="center"/>
    </xf>
    <xf numFmtId="0" fontId="93" fillId="8" borderId="58" xfId="0" applyFont="1" applyFill="1" applyBorder="1" applyAlignment="1">
      <alignment horizontal="center" vertical="center"/>
    </xf>
    <xf numFmtId="0" fontId="55" fillId="8" borderId="66" xfId="0" applyFont="1" applyFill="1" applyBorder="1" applyAlignment="1">
      <alignment horizontal="center" vertical="center"/>
    </xf>
    <xf numFmtId="0" fontId="30" fillId="8" borderId="79" xfId="0" applyFont="1" applyFill="1" applyBorder="1" applyAlignment="1">
      <alignment horizontal="center" vertical="center"/>
    </xf>
    <xf numFmtId="0" fontId="93" fillId="8" borderId="78" xfId="0" applyFont="1" applyFill="1" applyBorder="1" applyAlignment="1">
      <alignment horizontal="center" vertical="center"/>
    </xf>
    <xf numFmtId="0" fontId="55" fillId="8" borderId="78" xfId="0" applyFont="1" applyFill="1" applyBorder="1" applyAlignment="1">
      <alignment horizontal="center" vertical="center"/>
    </xf>
    <xf numFmtId="0" fontId="94" fillId="8" borderId="78" xfId="0" applyFont="1" applyFill="1" applyBorder="1" applyAlignment="1">
      <alignment horizontal="center" vertical="center"/>
    </xf>
    <xf numFmtId="0" fontId="85" fillId="8" borderId="78" xfId="1" applyFont="1" applyFill="1" applyBorder="1" applyAlignment="1">
      <alignment horizontal="center" vertical="center"/>
    </xf>
    <xf numFmtId="0" fontId="94" fillId="8" borderId="78" xfId="1" applyFont="1" applyFill="1" applyBorder="1" applyAlignment="1">
      <alignment horizontal="center" vertical="center"/>
    </xf>
    <xf numFmtId="0" fontId="85" fillId="8" borderId="78" xfId="0" applyFont="1" applyFill="1" applyBorder="1" applyAlignment="1">
      <alignment horizontal="center" vertical="center"/>
    </xf>
    <xf numFmtId="0" fontId="29" fillId="8" borderId="78" xfId="0" applyFont="1" applyFill="1" applyBorder="1" applyAlignment="1">
      <alignment horizontal="center" vertical="center"/>
    </xf>
    <xf numFmtId="0" fontId="55" fillId="0" borderId="77" xfId="0" applyFont="1" applyBorder="1" applyAlignment="1">
      <alignment horizontal="left" vertical="center"/>
    </xf>
    <xf numFmtId="0" fontId="55" fillId="0" borderId="78" xfId="0" applyFont="1" applyBorder="1" applyAlignment="1">
      <alignment vertical="center"/>
    </xf>
    <xf numFmtId="0" fontId="0" fillId="0" borderId="0" xfId="0" applyFill="1"/>
    <xf numFmtId="0" fontId="40" fillId="0" borderId="14" xfId="0" applyFont="1" applyFill="1" applyBorder="1" applyAlignment="1">
      <alignment vertical="center"/>
    </xf>
    <xf numFmtId="0" fontId="40" fillId="0" borderId="65" xfId="0" applyFont="1" applyFill="1" applyBorder="1" applyAlignment="1">
      <alignment vertical="center"/>
    </xf>
    <xf numFmtId="0" fontId="68" fillId="12" borderId="14" xfId="0" applyFont="1" applyFill="1" applyBorder="1" applyAlignment="1">
      <alignment horizontal="center" vertical="center"/>
    </xf>
    <xf numFmtId="0" fontId="40" fillId="12" borderId="14" xfId="0" applyFont="1" applyFill="1" applyBorder="1" applyAlignment="1">
      <alignment horizontal="center" vertical="center"/>
    </xf>
    <xf numFmtId="0" fontId="40" fillId="12" borderId="11" xfId="0" applyFont="1" applyFill="1" applyBorder="1" applyAlignment="1">
      <alignment horizontal="center" vertical="center"/>
    </xf>
    <xf numFmtId="0" fontId="99" fillId="12" borderId="14" xfId="0" applyFont="1" applyFill="1" applyBorder="1" applyAlignment="1">
      <alignment horizontal="center" vertical="center"/>
    </xf>
    <xf numFmtId="0" fontId="68" fillId="12" borderId="24" xfId="0" applyFont="1" applyFill="1" applyBorder="1" applyAlignment="1">
      <alignment horizontal="center" vertical="center"/>
    </xf>
    <xf numFmtId="0" fontId="68" fillId="12" borderId="11" xfId="0" applyFont="1" applyFill="1" applyBorder="1" applyAlignment="1">
      <alignment horizontal="center" vertical="center"/>
    </xf>
    <xf numFmtId="0" fontId="68" fillId="12" borderId="65" xfId="0" applyFont="1" applyFill="1" applyBorder="1" applyAlignment="1">
      <alignment horizontal="center" vertical="center"/>
    </xf>
    <xf numFmtId="0" fontId="40" fillId="12" borderId="16" xfId="0" applyFont="1" applyFill="1" applyBorder="1" applyAlignment="1">
      <alignment horizontal="center" vertical="center"/>
    </xf>
    <xf numFmtId="46" fontId="40" fillId="12" borderId="11" xfId="0" applyNumberFormat="1" applyFont="1" applyFill="1" applyBorder="1" applyAlignment="1">
      <alignment horizontal="center" vertical="center"/>
    </xf>
    <xf numFmtId="46" fontId="40" fillId="12" borderId="14" xfId="0" applyNumberFormat="1" applyFont="1" applyFill="1" applyBorder="1" applyAlignment="1">
      <alignment horizontal="center" vertical="center"/>
    </xf>
    <xf numFmtId="0" fontId="28" fillId="12" borderId="17" xfId="0" applyFont="1" applyFill="1" applyBorder="1" applyAlignment="1">
      <alignment horizontal="left" vertical="center"/>
    </xf>
    <xf numFmtId="0" fontId="28" fillId="12" borderId="25" xfId="0" applyFont="1" applyFill="1" applyBorder="1" applyAlignment="1">
      <alignment horizontal="left" vertical="center"/>
    </xf>
    <xf numFmtId="0" fontId="28" fillId="12" borderId="33" xfId="0" applyFont="1" applyFill="1" applyBorder="1" applyAlignment="1">
      <alignment horizontal="left" vertical="center"/>
    </xf>
    <xf numFmtId="0" fontId="28" fillId="12" borderId="38" xfId="0" applyFont="1" applyFill="1" applyBorder="1" applyAlignment="1">
      <alignment horizontal="left" vertical="center"/>
    </xf>
    <xf numFmtId="0" fontId="28" fillId="12" borderId="40" xfId="0" applyFont="1" applyFill="1" applyBorder="1" applyAlignment="1">
      <alignment horizontal="left" vertical="center"/>
    </xf>
    <xf numFmtId="0" fontId="28" fillId="12" borderId="48" xfId="0" applyFont="1" applyFill="1" applyBorder="1" applyAlignment="1">
      <alignment horizontal="left" vertical="center"/>
    </xf>
    <xf numFmtId="0" fontId="28" fillId="12" borderId="13" xfId="0" applyFont="1" applyFill="1" applyBorder="1" applyAlignment="1">
      <alignment horizontal="left" vertical="center"/>
    </xf>
    <xf numFmtId="0" fontId="28" fillId="12" borderId="6" xfId="0" applyFont="1" applyFill="1" applyBorder="1" applyAlignment="1">
      <alignment horizontal="left" vertical="center"/>
    </xf>
    <xf numFmtId="0" fontId="28" fillId="12" borderId="26" xfId="0" applyFont="1" applyFill="1" applyBorder="1" applyAlignment="1">
      <alignment horizontal="left" vertical="center"/>
    </xf>
    <xf numFmtId="0" fontId="28" fillId="12" borderId="50" xfId="0" applyFont="1" applyFill="1" applyBorder="1" applyAlignment="1">
      <alignment horizontal="left" vertical="center"/>
    </xf>
    <xf numFmtId="0" fontId="28" fillId="12" borderId="23" xfId="0" applyFont="1" applyFill="1" applyBorder="1" applyAlignment="1">
      <alignment horizontal="left" vertical="center"/>
    </xf>
    <xf numFmtId="0" fontId="28" fillId="12" borderId="55" xfId="0" applyFont="1" applyFill="1" applyBorder="1" applyAlignment="1">
      <alignment horizontal="left" vertical="center"/>
    </xf>
    <xf numFmtId="0" fontId="28" fillId="12" borderId="46" xfId="0" applyFont="1" applyFill="1" applyBorder="1" applyAlignment="1">
      <alignment horizontal="left" vertical="center"/>
    </xf>
    <xf numFmtId="0" fontId="28" fillId="12" borderId="20" xfId="0" applyFont="1" applyFill="1" applyBorder="1" applyAlignment="1">
      <alignment horizontal="left" vertical="center"/>
    </xf>
    <xf numFmtId="0" fontId="28" fillId="12" borderId="75" xfId="0" applyFont="1" applyFill="1" applyBorder="1" applyAlignment="1">
      <alignment horizontal="left" vertical="center"/>
    </xf>
    <xf numFmtId="0" fontId="49" fillId="12" borderId="22" xfId="0" applyFont="1" applyFill="1" applyBorder="1" applyAlignment="1">
      <alignment vertical="center" wrapText="1"/>
    </xf>
    <xf numFmtId="0" fontId="49" fillId="12" borderId="72" xfId="0" applyFont="1" applyFill="1" applyBorder="1" applyAlignment="1">
      <alignment vertical="center" wrapText="1"/>
    </xf>
    <xf numFmtId="0" fontId="49" fillId="12" borderId="22" xfId="0" applyFont="1" applyFill="1" applyBorder="1" applyAlignment="1">
      <alignment horizontal="left" vertical="center"/>
    </xf>
    <xf numFmtId="0" fontId="34" fillId="12" borderId="37" xfId="0" applyFont="1" applyFill="1" applyBorder="1" applyAlignment="1">
      <alignment horizontal="left" vertical="center"/>
    </xf>
    <xf numFmtId="0" fontId="34" fillId="12" borderId="39" xfId="0" applyFont="1" applyFill="1" applyBorder="1" applyAlignment="1">
      <alignment horizontal="left" vertical="center"/>
    </xf>
    <xf numFmtId="0" fontId="34" fillId="12" borderId="72" xfId="0" applyFont="1" applyFill="1" applyBorder="1" applyAlignment="1">
      <alignment horizontal="left" vertical="center"/>
    </xf>
    <xf numFmtId="0" fontId="34" fillId="12" borderId="31" xfId="0" applyFont="1" applyFill="1" applyBorder="1" applyAlignment="1">
      <alignment horizontal="left" vertical="center"/>
    </xf>
    <xf numFmtId="0" fontId="34" fillId="12" borderId="45" xfId="0" applyFont="1" applyFill="1" applyBorder="1" applyAlignment="1">
      <alignment horizontal="left" vertical="center"/>
    </xf>
    <xf numFmtId="0" fontId="34" fillId="12" borderId="23" xfId="0" applyFont="1" applyFill="1" applyBorder="1" applyAlignment="1">
      <alignment horizontal="left" vertical="center"/>
    </xf>
    <xf numFmtId="0" fontId="34" fillId="12" borderId="20" xfId="0" applyFont="1" applyFill="1" applyBorder="1" applyAlignment="1">
      <alignment horizontal="left" vertical="center"/>
    </xf>
    <xf numFmtId="0" fontId="34" fillId="12" borderId="46" xfId="0" applyFont="1" applyFill="1" applyBorder="1" applyAlignment="1">
      <alignment horizontal="left" vertical="center"/>
    </xf>
    <xf numFmtId="0" fontId="49" fillId="12" borderId="20" xfId="0" applyFont="1" applyFill="1" applyBorder="1" applyAlignment="1">
      <alignment horizontal="left" vertical="center"/>
    </xf>
    <xf numFmtId="0" fontId="50" fillId="12" borderId="22" xfId="0" applyFont="1" applyFill="1" applyBorder="1" applyAlignment="1">
      <alignment vertical="center" wrapText="1"/>
    </xf>
    <xf numFmtId="0" fontId="50" fillId="12" borderId="37" xfId="0" applyFont="1" applyFill="1" applyBorder="1" applyAlignment="1">
      <alignment vertical="center" wrapText="1"/>
    </xf>
    <xf numFmtId="0" fontId="50" fillId="12" borderId="37" xfId="0" applyFont="1" applyFill="1" applyBorder="1" applyAlignment="1">
      <alignment horizontal="left" vertical="center" wrapText="1"/>
    </xf>
    <xf numFmtId="0" fontId="50" fillId="12" borderId="45" xfId="0" applyFont="1" applyFill="1" applyBorder="1" applyAlignment="1">
      <alignment horizontal="left" vertical="center" wrapText="1"/>
    </xf>
    <xf numFmtId="0" fontId="28" fillId="12" borderId="4" xfId="0" applyFont="1" applyFill="1" applyBorder="1" applyAlignment="1">
      <alignment horizontal="left" vertical="center"/>
    </xf>
    <xf numFmtId="0" fontId="28" fillId="12" borderId="7" xfId="0" applyFont="1" applyFill="1" applyBorder="1" applyAlignment="1">
      <alignment horizontal="left" vertical="center"/>
    </xf>
    <xf numFmtId="0" fontId="34" fillId="12" borderId="32" xfId="0" applyFont="1" applyFill="1" applyBorder="1" applyAlignment="1">
      <alignment vertical="center" wrapText="1"/>
    </xf>
    <xf numFmtId="0" fontId="34" fillId="12" borderId="52" xfId="0" applyFont="1" applyFill="1" applyBorder="1" applyAlignment="1">
      <alignment vertical="center" wrapText="1"/>
    </xf>
    <xf numFmtId="46" fontId="40" fillId="0" borderId="14" xfId="0" applyNumberFormat="1" applyFont="1" applyFill="1" applyBorder="1" applyAlignment="1">
      <alignment vertical="center"/>
    </xf>
    <xf numFmtId="46" fontId="40" fillId="0" borderId="64" xfId="0" applyNumberFormat="1" applyFont="1" applyFill="1" applyBorder="1" applyAlignment="1">
      <alignment vertical="center"/>
    </xf>
    <xf numFmtId="46" fontId="40" fillId="0" borderId="78" xfId="0" applyNumberFormat="1" applyFont="1" applyFill="1" applyBorder="1" applyAlignment="1">
      <alignment vertical="center"/>
    </xf>
    <xf numFmtId="46" fontId="40" fillId="0" borderId="15" xfId="0" applyNumberFormat="1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34" fillId="12" borderId="39" xfId="0" applyFont="1" applyFill="1" applyBorder="1" applyAlignment="1">
      <alignment vertical="center" wrapText="1"/>
    </xf>
    <xf numFmtId="0" fontId="34" fillId="12" borderId="45" xfId="0" applyFont="1" applyFill="1" applyBorder="1" applyAlignment="1">
      <alignment vertical="center" wrapText="1"/>
    </xf>
    <xf numFmtId="0" fontId="34" fillId="12" borderId="72" xfId="0" applyFont="1" applyFill="1" applyBorder="1" applyAlignment="1">
      <alignment vertical="center" wrapText="1"/>
    </xf>
    <xf numFmtId="0" fontId="35" fillId="4" borderId="19" xfId="0" applyFont="1" applyFill="1" applyBorder="1" applyAlignment="1" applyProtection="1">
      <alignment vertical="center"/>
      <protection locked="0" hidden="1"/>
    </xf>
    <xf numFmtId="0" fontId="36" fillId="4" borderId="21" xfId="0" applyFont="1" applyFill="1" applyBorder="1" applyAlignment="1" applyProtection="1">
      <alignment vertical="center"/>
      <protection locked="0" hidden="1"/>
    </xf>
    <xf numFmtId="0" fontId="38" fillId="4" borderId="22" xfId="0" applyFont="1" applyFill="1" applyBorder="1" applyAlignment="1" applyProtection="1">
      <alignment vertical="center"/>
      <protection locked="0" hidden="1"/>
    </xf>
    <xf numFmtId="0" fontId="35" fillId="4" borderId="18" xfId="0" applyFont="1" applyFill="1" applyBorder="1" applyAlignment="1" applyProtection="1">
      <alignment vertical="center"/>
      <protection locked="0" hidden="1"/>
    </xf>
    <xf numFmtId="0" fontId="38" fillId="4" borderId="23" xfId="0" applyFont="1" applyFill="1" applyBorder="1" applyAlignment="1" applyProtection="1">
      <alignment vertical="center"/>
      <protection locked="0" hidden="1"/>
    </xf>
    <xf numFmtId="0" fontId="39" fillId="4" borderId="18" xfId="0" applyFont="1" applyFill="1" applyBorder="1" applyAlignment="1" applyProtection="1">
      <alignment vertical="center"/>
      <protection locked="0" hidden="1"/>
    </xf>
    <xf numFmtId="0" fontId="36" fillId="4" borderId="22" xfId="0" applyFont="1" applyFill="1" applyBorder="1" applyAlignment="1" applyProtection="1">
      <alignment vertical="center"/>
      <protection locked="0" hidden="1"/>
    </xf>
    <xf numFmtId="0" fontId="35" fillId="4" borderId="28" xfId="0" applyFont="1" applyFill="1" applyBorder="1" applyAlignment="1" applyProtection="1">
      <alignment vertical="center"/>
      <protection locked="0" hidden="1"/>
    </xf>
    <xf numFmtId="0" fontId="36" fillId="4" borderId="30" xfId="0" applyFont="1" applyFill="1" applyBorder="1" applyAlignment="1" applyProtection="1">
      <alignment vertical="center"/>
      <protection locked="0" hidden="1"/>
    </xf>
    <xf numFmtId="0" fontId="38" fillId="4" borderId="31" xfId="0" applyFont="1" applyFill="1" applyBorder="1" applyAlignment="1" applyProtection="1">
      <alignment vertical="center"/>
      <protection locked="0" hidden="1"/>
    </xf>
    <xf numFmtId="0" fontId="35" fillId="4" borderId="27" xfId="0" applyFont="1" applyFill="1" applyBorder="1" applyAlignment="1" applyProtection="1">
      <alignment vertical="center"/>
      <protection locked="0" hidden="1"/>
    </xf>
    <xf numFmtId="0" fontId="38" fillId="4" borderId="32" xfId="0" applyFont="1" applyFill="1" applyBorder="1" applyAlignment="1" applyProtection="1">
      <alignment vertical="center"/>
      <protection locked="0" hidden="1"/>
    </xf>
    <xf numFmtId="0" fontId="39" fillId="4" borderId="27" xfId="0" applyFont="1" applyFill="1" applyBorder="1" applyAlignment="1" applyProtection="1">
      <alignment vertical="center"/>
      <protection locked="0" hidden="1"/>
    </xf>
    <xf numFmtId="0" fontId="36" fillId="4" borderId="31" xfId="0" applyFont="1" applyFill="1" applyBorder="1" applyAlignment="1" applyProtection="1">
      <alignment vertical="center"/>
      <protection locked="0" hidden="1"/>
    </xf>
    <xf numFmtId="0" fontId="35" fillId="4" borderId="35" xfId="0" applyFont="1" applyFill="1" applyBorder="1" applyAlignment="1" applyProtection="1">
      <alignment horizontal="right" vertical="center"/>
      <protection locked="0" hidden="1"/>
    </xf>
    <xf numFmtId="0" fontId="36" fillId="4" borderId="36" xfId="0" applyFont="1" applyFill="1" applyBorder="1" applyAlignment="1" applyProtection="1">
      <alignment horizontal="right" vertical="center"/>
      <protection locked="0" hidden="1"/>
    </xf>
    <xf numFmtId="0" fontId="38" fillId="4" borderId="37" xfId="0" applyFont="1" applyFill="1" applyBorder="1" applyAlignment="1" applyProtection="1">
      <alignment horizontal="right" vertical="center"/>
      <protection locked="0" hidden="1"/>
    </xf>
    <xf numFmtId="0" fontId="35" fillId="4" borderId="34" xfId="0" applyFont="1" applyFill="1" applyBorder="1" applyAlignment="1" applyProtection="1">
      <alignment horizontal="right" vertical="center"/>
      <protection locked="0" hidden="1"/>
    </xf>
    <xf numFmtId="0" fontId="38" fillId="4" borderId="20" xfId="0" applyFont="1" applyFill="1" applyBorder="1" applyAlignment="1" applyProtection="1">
      <alignment horizontal="right" vertical="center"/>
      <protection locked="0" hidden="1"/>
    </xf>
    <xf numFmtId="0" fontId="39" fillId="0" borderId="34" xfId="0" applyFont="1" applyFill="1" applyBorder="1" applyAlignment="1" applyProtection="1">
      <alignment horizontal="right" vertical="center"/>
      <protection locked="0" hidden="1"/>
    </xf>
    <xf numFmtId="0" fontId="36" fillId="0" borderId="37" xfId="0" applyFont="1" applyFill="1" applyBorder="1" applyAlignment="1" applyProtection="1">
      <alignment horizontal="right" vertical="center"/>
      <protection locked="0" hidden="1"/>
    </xf>
    <xf numFmtId="0" fontId="38" fillId="0" borderId="37" xfId="0" applyFont="1" applyFill="1" applyBorder="1" applyAlignment="1" applyProtection="1">
      <alignment horizontal="right" vertical="center"/>
      <protection locked="0" hidden="1"/>
    </xf>
    <xf numFmtId="0" fontId="35" fillId="4" borderId="35" xfId="0" applyFont="1" applyFill="1" applyBorder="1" applyAlignment="1" applyProtection="1">
      <alignment vertical="center"/>
      <protection locked="0" hidden="1"/>
    </xf>
    <xf numFmtId="0" fontId="36" fillId="4" borderId="36" xfId="0" applyFont="1" applyFill="1" applyBorder="1" applyAlignment="1" applyProtection="1">
      <alignment vertical="center"/>
      <protection locked="0" hidden="1"/>
    </xf>
    <xf numFmtId="0" fontId="38" fillId="4" borderId="37" xfId="0" applyFont="1" applyFill="1" applyBorder="1" applyAlignment="1" applyProtection="1">
      <alignment vertical="center"/>
      <protection locked="0" hidden="1"/>
    </xf>
    <xf numFmtId="0" fontId="35" fillId="4" borderId="34" xfId="0" applyFont="1" applyFill="1" applyBorder="1" applyAlignment="1" applyProtection="1">
      <alignment vertical="center"/>
      <protection locked="0" hidden="1"/>
    </xf>
    <xf numFmtId="0" fontId="38" fillId="4" borderId="20" xfId="0" applyFont="1" applyFill="1" applyBorder="1" applyAlignment="1" applyProtection="1">
      <alignment vertical="center"/>
      <protection locked="0" hidden="1"/>
    </xf>
    <xf numFmtId="0" fontId="39" fillId="0" borderId="34" xfId="0" applyFont="1" applyFill="1" applyBorder="1" applyAlignment="1" applyProtection="1">
      <alignment vertical="center"/>
      <protection locked="0" hidden="1"/>
    </xf>
    <xf numFmtId="0" fontId="36" fillId="0" borderId="37" xfId="0" applyFont="1" applyFill="1" applyBorder="1" applyAlignment="1" applyProtection="1">
      <alignment vertical="center"/>
      <protection locked="0" hidden="1"/>
    </xf>
    <xf numFmtId="0" fontId="38" fillId="0" borderId="37" xfId="0" applyFont="1" applyFill="1" applyBorder="1" applyAlignment="1" applyProtection="1">
      <alignment vertical="center"/>
      <protection locked="0" hidden="1"/>
    </xf>
    <xf numFmtId="0" fontId="35" fillId="4" borderId="42" xfId="0" applyFont="1" applyFill="1" applyBorder="1" applyAlignment="1" applyProtection="1">
      <alignment vertical="center"/>
      <protection locked="0" hidden="1"/>
    </xf>
    <xf numFmtId="0" fontId="36" fillId="4" borderId="44" xfId="0" applyFont="1" applyFill="1" applyBorder="1" applyAlignment="1" applyProtection="1">
      <alignment vertical="center"/>
      <protection locked="0" hidden="1"/>
    </xf>
    <xf numFmtId="0" fontId="38" fillId="4" borderId="45" xfId="0" applyFont="1" applyFill="1" applyBorder="1" applyAlignment="1" applyProtection="1">
      <alignment vertical="center"/>
      <protection locked="0" hidden="1"/>
    </xf>
    <xf numFmtId="0" fontId="35" fillId="4" borderId="41" xfId="0" applyFont="1" applyFill="1" applyBorder="1" applyAlignment="1" applyProtection="1">
      <alignment vertical="center"/>
      <protection locked="0" hidden="1"/>
    </xf>
    <xf numFmtId="0" fontId="38" fillId="4" borderId="46" xfId="0" applyFont="1" applyFill="1" applyBorder="1" applyAlignment="1" applyProtection="1">
      <alignment vertical="center"/>
      <protection locked="0" hidden="1"/>
    </xf>
    <xf numFmtId="0" fontId="35" fillId="0" borderId="28" xfId="0" applyFont="1" applyFill="1" applyBorder="1" applyAlignment="1" applyProtection="1">
      <alignment vertical="center"/>
      <protection locked="0" hidden="1"/>
    </xf>
    <xf numFmtId="0" fontId="36" fillId="0" borderId="30" xfId="0" applyFont="1" applyBorder="1" applyAlignment="1" applyProtection="1">
      <alignment vertical="center"/>
      <protection locked="0" hidden="1"/>
    </xf>
    <xf numFmtId="0" fontId="38" fillId="0" borderId="31" xfId="0" applyFont="1" applyFill="1" applyBorder="1" applyAlignment="1" applyProtection="1">
      <alignment vertical="center"/>
      <protection locked="0" hidden="1"/>
    </xf>
    <xf numFmtId="0" fontId="35" fillId="0" borderId="27" xfId="0" applyFont="1" applyFill="1" applyBorder="1" applyAlignment="1" applyProtection="1">
      <alignment vertical="center"/>
      <protection locked="0" hidden="1"/>
    </xf>
    <xf numFmtId="0" fontId="36" fillId="0" borderId="30" xfId="0" applyFont="1" applyFill="1" applyBorder="1" applyAlignment="1" applyProtection="1">
      <alignment vertical="center"/>
      <protection locked="0" hidden="1"/>
    </xf>
    <xf numFmtId="0" fontId="38" fillId="0" borderId="32" xfId="0" applyFont="1" applyFill="1" applyBorder="1" applyAlignment="1" applyProtection="1">
      <alignment vertical="center"/>
      <protection locked="0" hidden="1"/>
    </xf>
    <xf numFmtId="0" fontId="35" fillId="0" borderId="27" xfId="0" applyFont="1" applyFill="1" applyBorder="1" applyAlignment="1" applyProtection="1">
      <alignment horizontal="right" vertical="center"/>
      <protection locked="0" hidden="1"/>
    </xf>
    <xf numFmtId="0" fontId="36" fillId="0" borderId="50" xfId="0" applyFont="1" applyFill="1" applyBorder="1" applyAlignment="1" applyProtection="1">
      <alignment horizontal="right" vertical="center"/>
      <protection locked="0" hidden="1"/>
    </xf>
    <xf numFmtId="0" fontId="38" fillId="0" borderId="31" xfId="0" applyFont="1" applyFill="1" applyBorder="1" applyAlignment="1" applyProtection="1">
      <alignment horizontal="right" vertical="center"/>
      <protection locked="0" hidden="1"/>
    </xf>
    <xf numFmtId="0" fontId="35" fillId="0" borderId="28" xfId="0" applyFont="1" applyFill="1" applyBorder="1" applyAlignment="1" applyProtection="1">
      <alignment horizontal="right" vertical="center"/>
      <protection locked="0" hidden="1"/>
    </xf>
    <xf numFmtId="0" fontId="38" fillId="0" borderId="32" xfId="0" applyFont="1" applyFill="1" applyBorder="1" applyAlignment="1" applyProtection="1">
      <alignment horizontal="right" vertical="center"/>
      <protection locked="0" hidden="1"/>
    </xf>
    <xf numFmtId="0" fontId="35" fillId="0" borderId="18" xfId="0" applyFont="1" applyFill="1" applyBorder="1" applyAlignment="1" applyProtection="1">
      <alignment horizontal="right" vertical="center"/>
      <protection locked="0" hidden="1"/>
    </xf>
    <xf numFmtId="0" fontId="36" fillId="0" borderId="22" xfId="0" applyFont="1" applyFill="1" applyBorder="1" applyAlignment="1" applyProtection="1">
      <alignment horizontal="right" vertical="center"/>
      <protection locked="0" hidden="1"/>
    </xf>
    <xf numFmtId="0" fontId="38" fillId="0" borderId="23" xfId="0" applyFont="1" applyFill="1" applyBorder="1" applyAlignment="1" applyProtection="1">
      <alignment horizontal="right" vertical="center"/>
      <protection locked="0" hidden="1"/>
    </xf>
    <xf numFmtId="0" fontId="35" fillId="0" borderId="34" xfId="0" applyFont="1" applyFill="1" applyBorder="1" applyAlignment="1" applyProtection="1">
      <alignment horizontal="right" vertical="center"/>
      <protection locked="0" hidden="1"/>
    </xf>
    <xf numFmtId="0" fontId="35" fillId="0" borderId="53" xfId="0" applyFont="1" applyFill="1" applyBorder="1" applyAlignment="1" applyProtection="1">
      <alignment vertical="center"/>
      <protection locked="0" hidden="1"/>
    </xf>
    <xf numFmtId="0" fontId="36" fillId="0" borderId="54" xfId="0" applyFont="1" applyBorder="1" applyAlignment="1" applyProtection="1">
      <alignment vertical="center"/>
      <protection locked="0" hidden="1"/>
    </xf>
    <xf numFmtId="0" fontId="38" fillId="0" borderId="56" xfId="0" applyFont="1" applyFill="1" applyBorder="1" applyAlignment="1" applyProtection="1">
      <alignment vertical="center"/>
      <protection locked="0" hidden="1"/>
    </xf>
    <xf numFmtId="0" fontId="35" fillId="0" borderId="51" xfId="0" applyFont="1" applyFill="1" applyBorder="1" applyAlignment="1" applyProtection="1">
      <alignment vertical="center"/>
      <protection locked="0" hidden="1"/>
    </xf>
    <xf numFmtId="0" fontId="36" fillId="0" borderId="54" xfId="0" applyFont="1" applyFill="1" applyBorder="1" applyAlignment="1" applyProtection="1">
      <alignment vertical="center"/>
      <protection locked="0" hidden="1"/>
    </xf>
    <xf numFmtId="0" fontId="38" fillId="0" borderId="55" xfId="0" applyFont="1" applyFill="1" applyBorder="1" applyAlignment="1" applyProtection="1">
      <alignment vertical="center"/>
      <protection locked="0" hidden="1"/>
    </xf>
    <xf numFmtId="0" fontId="35" fillId="0" borderId="57" xfId="0" applyFont="1" applyFill="1" applyBorder="1" applyAlignment="1" applyProtection="1">
      <alignment horizontal="right" vertical="center"/>
      <protection locked="0" hidden="1"/>
    </xf>
    <xf numFmtId="0" fontId="36" fillId="0" borderId="58" xfId="0" applyFont="1" applyFill="1" applyBorder="1" applyAlignment="1" applyProtection="1">
      <alignment horizontal="right" vertical="center"/>
      <protection locked="0" hidden="1"/>
    </xf>
    <xf numFmtId="0" fontId="38" fillId="0" borderId="39" xfId="0" applyFont="1" applyFill="1" applyBorder="1" applyAlignment="1" applyProtection="1">
      <alignment horizontal="right" vertical="center"/>
      <protection locked="0" hidden="1"/>
    </xf>
    <xf numFmtId="0" fontId="35" fillId="0" borderId="59" xfId="0" applyFont="1" applyFill="1" applyBorder="1" applyAlignment="1" applyProtection="1">
      <alignment horizontal="right" vertical="center"/>
      <protection locked="0" hidden="1"/>
    </xf>
    <xf numFmtId="0" fontId="38" fillId="0" borderId="52" xfId="0" applyFont="1" applyFill="1" applyBorder="1" applyAlignment="1" applyProtection="1">
      <alignment horizontal="right" vertical="center"/>
      <protection locked="0" hidden="1"/>
    </xf>
    <xf numFmtId="0" fontId="35" fillId="0" borderId="41" xfId="0" applyFont="1" applyFill="1" applyBorder="1" applyAlignment="1" applyProtection="1">
      <alignment horizontal="right" vertical="center"/>
      <protection locked="0" hidden="1"/>
    </xf>
    <xf numFmtId="0" fontId="36" fillId="0" borderId="45" xfId="0" applyFont="1" applyFill="1" applyBorder="1" applyAlignment="1" applyProtection="1">
      <alignment horizontal="right" vertical="center"/>
      <protection locked="0" hidden="1"/>
    </xf>
    <xf numFmtId="0" fontId="38" fillId="0" borderId="46" xfId="0" applyFont="1" applyFill="1" applyBorder="1" applyAlignment="1" applyProtection="1">
      <alignment horizontal="right" vertical="center"/>
      <protection locked="0" hidden="1"/>
    </xf>
    <xf numFmtId="0" fontId="39" fillId="0" borderId="57" xfId="0" applyFont="1" applyFill="1" applyBorder="1" applyAlignment="1" applyProtection="1">
      <alignment horizontal="right" vertical="center"/>
      <protection locked="0" hidden="1"/>
    </xf>
    <xf numFmtId="0" fontId="36" fillId="0" borderId="39" xfId="0" applyFont="1" applyFill="1" applyBorder="1" applyAlignment="1" applyProtection="1">
      <alignment horizontal="right" vertical="center"/>
      <protection locked="0" hidden="1"/>
    </xf>
    <xf numFmtId="0" fontId="36" fillId="0" borderId="21" xfId="0" applyFont="1" applyFill="1" applyBorder="1" applyAlignment="1" applyProtection="1">
      <alignment horizontal="right" vertical="center"/>
      <protection locked="0" hidden="1"/>
    </xf>
    <xf numFmtId="0" fontId="38" fillId="0" borderId="22" xfId="0" applyFont="1" applyFill="1" applyBorder="1" applyAlignment="1" applyProtection="1">
      <alignment horizontal="right" vertical="center"/>
      <protection locked="0" hidden="1"/>
    </xf>
    <xf numFmtId="0" fontId="35" fillId="0" borderId="49" xfId="0" applyFont="1" applyFill="1" applyBorder="1" applyAlignment="1" applyProtection="1">
      <alignment vertical="center"/>
      <protection locked="0" hidden="1"/>
    </xf>
    <xf numFmtId="0" fontId="36" fillId="0" borderId="60" xfId="0" applyFont="1" applyFill="1" applyBorder="1" applyAlignment="1" applyProtection="1">
      <alignment vertical="center"/>
      <protection locked="0" hidden="1"/>
    </xf>
    <xf numFmtId="0" fontId="38" fillId="0" borderId="61" xfId="0" applyFont="1" applyFill="1" applyBorder="1" applyAlignment="1" applyProtection="1">
      <alignment vertical="center"/>
      <protection locked="0" hidden="1"/>
    </xf>
    <xf numFmtId="0" fontId="38" fillId="0" borderId="62" xfId="0" applyFont="1" applyFill="1" applyBorder="1" applyAlignment="1" applyProtection="1">
      <alignment vertical="center"/>
      <protection locked="0" hidden="1"/>
    </xf>
    <xf numFmtId="0" fontId="35" fillId="0" borderId="63" xfId="0" applyFont="1" applyFill="1" applyBorder="1" applyAlignment="1" applyProtection="1">
      <alignment vertical="center"/>
      <protection locked="0" hidden="1"/>
    </xf>
    <xf numFmtId="0" fontId="35" fillId="0" borderId="21" xfId="0" applyFont="1" applyFill="1" applyBorder="1" applyAlignment="1" applyProtection="1">
      <alignment horizontal="right" vertical="center"/>
      <protection locked="0" hidden="1"/>
    </xf>
    <xf numFmtId="0" fontId="39" fillId="0" borderId="18" xfId="0" applyFont="1" applyFill="1" applyBorder="1" applyAlignment="1" applyProtection="1">
      <alignment horizontal="right" vertical="center"/>
      <protection locked="0" hidden="1"/>
    </xf>
    <xf numFmtId="0" fontId="38" fillId="0" borderId="24" xfId="0" applyFont="1" applyFill="1" applyBorder="1" applyAlignment="1" applyProtection="1">
      <alignment horizontal="right" vertical="center"/>
      <protection locked="0" hidden="1"/>
    </xf>
    <xf numFmtId="0" fontId="35" fillId="0" borderId="51" xfId="0" applyFont="1" applyFill="1" applyBorder="1" applyAlignment="1" applyProtection="1">
      <alignment horizontal="right" vertical="center"/>
      <protection locked="0" hidden="1"/>
    </xf>
    <xf numFmtId="0" fontId="36" fillId="0" borderId="54" xfId="0" applyFont="1" applyFill="1" applyBorder="1" applyAlignment="1" applyProtection="1">
      <alignment horizontal="right" vertical="center"/>
      <protection locked="0" hidden="1"/>
    </xf>
    <xf numFmtId="0" fontId="38" fillId="0" borderId="56" xfId="0" applyFont="1" applyFill="1" applyBorder="1" applyAlignment="1" applyProtection="1">
      <alignment horizontal="right" vertical="center"/>
      <protection locked="0" hidden="1"/>
    </xf>
    <xf numFmtId="0" fontId="36" fillId="0" borderId="56" xfId="0" applyFont="1" applyFill="1" applyBorder="1" applyAlignment="1" applyProtection="1">
      <alignment horizontal="right" vertical="center"/>
      <protection locked="0" hidden="1"/>
    </xf>
    <xf numFmtId="0" fontId="35" fillId="0" borderId="54" xfId="0" applyFont="1" applyFill="1" applyBorder="1" applyAlignment="1" applyProtection="1">
      <alignment horizontal="right" vertical="center"/>
      <protection locked="0" hidden="1"/>
    </xf>
    <xf numFmtId="0" fontId="38" fillId="0" borderId="55" xfId="0" applyFont="1" applyFill="1" applyBorder="1" applyAlignment="1" applyProtection="1">
      <alignment horizontal="right" vertical="center"/>
      <protection locked="0" hidden="1"/>
    </xf>
    <xf numFmtId="0" fontId="39" fillId="0" borderId="51" xfId="0" applyFont="1" applyFill="1" applyBorder="1" applyAlignment="1" applyProtection="1">
      <alignment horizontal="right" vertical="center"/>
      <protection locked="0" hidden="1"/>
    </xf>
    <xf numFmtId="0" fontId="38" fillId="0" borderId="15" xfId="0" applyFont="1" applyFill="1" applyBorder="1" applyAlignment="1" applyProtection="1">
      <alignment horizontal="right" vertical="center"/>
      <protection locked="0" hidden="1"/>
    </xf>
    <xf numFmtId="0" fontId="36" fillId="0" borderId="44" xfId="0" applyFont="1" applyFill="1" applyBorder="1" applyAlignment="1" applyProtection="1">
      <alignment horizontal="right" vertical="center"/>
      <protection locked="0" hidden="1"/>
    </xf>
    <xf numFmtId="0" fontId="38" fillId="0" borderId="45" xfId="0" applyFont="1" applyFill="1" applyBorder="1" applyAlignment="1" applyProtection="1">
      <alignment horizontal="right" vertical="center"/>
      <protection locked="0" hidden="1"/>
    </xf>
    <xf numFmtId="0" fontId="35" fillId="0" borderId="41" xfId="0" applyFont="1" applyFill="1" applyBorder="1" applyAlignment="1" applyProtection="1">
      <alignment vertical="center"/>
      <protection locked="0" hidden="1"/>
    </xf>
    <xf numFmtId="0" fontId="36" fillId="0" borderId="44" xfId="0" applyFont="1" applyFill="1" applyBorder="1" applyAlignment="1" applyProtection="1">
      <alignment vertical="center"/>
      <protection locked="0" hidden="1"/>
    </xf>
    <xf numFmtId="0" fontId="38" fillId="0" borderId="45" xfId="0" applyFont="1" applyFill="1" applyBorder="1" applyAlignment="1" applyProtection="1">
      <alignment vertical="center"/>
      <protection locked="0" hidden="1"/>
    </xf>
    <xf numFmtId="0" fontId="38" fillId="0" borderId="46" xfId="0" applyFont="1" applyFill="1" applyBorder="1" applyAlignment="1" applyProtection="1">
      <alignment vertical="center"/>
      <protection locked="0" hidden="1"/>
    </xf>
    <xf numFmtId="0" fontId="35" fillId="0" borderId="42" xfId="0" applyFont="1" applyFill="1" applyBorder="1" applyAlignment="1" applyProtection="1">
      <alignment vertical="center"/>
      <protection locked="0" hidden="1"/>
    </xf>
    <xf numFmtId="0" fontId="36" fillId="0" borderId="45" xfId="0" applyFont="1" applyFill="1" applyBorder="1" applyAlignment="1" applyProtection="1">
      <alignment vertical="center"/>
      <protection locked="0" hidden="1"/>
    </xf>
    <xf numFmtId="0" fontId="35" fillId="0" borderId="44" xfId="0" applyFont="1" applyFill="1" applyBorder="1" applyAlignment="1" applyProtection="1">
      <alignment vertical="center"/>
      <protection locked="0" hidden="1"/>
    </xf>
    <xf numFmtId="0" fontId="39" fillId="0" borderId="41" xfId="0" applyFont="1" applyFill="1" applyBorder="1" applyAlignment="1" applyProtection="1">
      <alignment vertical="center"/>
      <protection locked="0" hidden="1"/>
    </xf>
    <xf numFmtId="0" fontId="38" fillId="0" borderId="64" xfId="0" applyFont="1" applyFill="1" applyBorder="1" applyAlignment="1" applyProtection="1">
      <alignment vertical="center"/>
      <protection locked="0" hidden="1"/>
    </xf>
    <xf numFmtId="0" fontId="36" fillId="0" borderId="44" xfId="0" applyFont="1" applyBorder="1" applyAlignment="1" applyProtection="1">
      <alignment vertical="center"/>
      <protection locked="0" hidden="1"/>
    </xf>
    <xf numFmtId="0" fontId="39" fillId="0" borderId="30" xfId="0" applyFont="1" applyFill="1" applyBorder="1" applyAlignment="1" applyProtection="1">
      <alignment horizontal="right" vertical="center"/>
      <protection locked="0" hidden="1"/>
    </xf>
    <xf numFmtId="0" fontId="36" fillId="0" borderId="31" xfId="0" applyFont="1" applyFill="1" applyBorder="1" applyAlignment="1" applyProtection="1">
      <alignment horizontal="right" vertical="center"/>
      <protection locked="0" hidden="1"/>
    </xf>
    <xf numFmtId="0" fontId="39" fillId="0" borderId="27" xfId="0" applyFont="1" applyFill="1" applyBorder="1" applyAlignment="1" applyProtection="1">
      <alignment horizontal="right" vertical="center"/>
      <protection locked="0" hidden="1"/>
    </xf>
    <xf numFmtId="0" fontId="35" fillId="0" borderId="57" xfId="0" applyFont="1" applyFill="1" applyBorder="1" applyAlignment="1" applyProtection="1">
      <alignment vertical="center"/>
      <protection locked="0" hidden="1"/>
    </xf>
    <xf numFmtId="0" fontId="36" fillId="0" borderId="58" xfId="0" applyFont="1" applyFill="1" applyBorder="1" applyAlignment="1" applyProtection="1">
      <alignment vertical="center"/>
      <protection locked="0" hidden="1"/>
    </xf>
    <xf numFmtId="0" fontId="38" fillId="0" borderId="39" xfId="0" applyFont="1" applyFill="1" applyBorder="1" applyAlignment="1" applyProtection="1">
      <alignment vertical="center"/>
      <protection locked="0" hidden="1"/>
    </xf>
    <xf numFmtId="0" fontId="36" fillId="0" borderId="39" xfId="0" applyFont="1" applyFill="1" applyBorder="1" applyAlignment="1" applyProtection="1">
      <alignment vertical="center"/>
      <protection locked="0" hidden="1"/>
    </xf>
    <xf numFmtId="0" fontId="39" fillId="0" borderId="66" xfId="0" applyFont="1" applyFill="1" applyBorder="1" applyAlignment="1" applyProtection="1">
      <alignment vertical="center"/>
      <protection locked="0" hidden="1"/>
    </xf>
    <xf numFmtId="0" fontId="38" fillId="0" borderId="52" xfId="0" applyFont="1" applyFill="1" applyBorder="1" applyAlignment="1" applyProtection="1">
      <alignment vertical="center"/>
      <protection locked="0" hidden="1"/>
    </xf>
    <xf numFmtId="0" fontId="39" fillId="0" borderId="57" xfId="0" applyFont="1" applyFill="1" applyBorder="1" applyAlignment="1" applyProtection="1">
      <alignment vertical="center"/>
      <protection locked="0" hidden="1"/>
    </xf>
    <xf numFmtId="0" fontId="36" fillId="4" borderId="23" xfId="0" applyFont="1" applyFill="1" applyBorder="1" applyAlignment="1" applyProtection="1">
      <alignment vertical="center"/>
      <protection locked="0" hidden="1"/>
    </xf>
    <xf numFmtId="0" fontId="38" fillId="4" borderId="8" xfId="0" applyFont="1" applyFill="1" applyBorder="1" applyAlignment="1" applyProtection="1">
      <alignment vertical="center"/>
      <protection locked="0" hidden="1"/>
    </xf>
    <xf numFmtId="0" fontId="35" fillId="0" borderId="67" xfId="0" applyFont="1" applyFill="1" applyBorder="1" applyAlignment="1" applyProtection="1">
      <alignment horizontal="right" vertical="center"/>
      <protection locked="0" hidden="1"/>
    </xf>
    <xf numFmtId="0" fontId="36" fillId="0" borderId="10" xfId="0" applyFont="1" applyFill="1" applyBorder="1" applyAlignment="1" applyProtection="1">
      <alignment horizontal="right" vertical="center"/>
      <protection locked="0" hidden="1"/>
    </xf>
    <xf numFmtId="0" fontId="38" fillId="0" borderId="12" xfId="0" applyFont="1" applyFill="1" applyBorder="1" applyAlignment="1" applyProtection="1">
      <alignment horizontal="right" vertical="center"/>
      <protection locked="0" hidden="1"/>
    </xf>
    <xf numFmtId="0" fontId="35" fillId="0" borderId="68" xfId="0" applyFont="1" applyFill="1" applyBorder="1" applyAlignment="1" applyProtection="1">
      <alignment horizontal="right" vertical="center"/>
      <protection locked="0" hidden="1"/>
    </xf>
    <xf numFmtId="0" fontId="36" fillId="0" borderId="69" xfId="0" applyFont="1" applyFill="1" applyBorder="1" applyAlignment="1" applyProtection="1">
      <alignment vertical="center"/>
      <protection locked="0" hidden="1"/>
    </xf>
    <xf numFmtId="0" fontId="38" fillId="0" borderId="70" xfId="0" applyFont="1" applyFill="1" applyBorder="1" applyAlignment="1" applyProtection="1">
      <alignment horizontal="right" vertical="center"/>
      <protection locked="0" hidden="1"/>
    </xf>
    <xf numFmtId="0" fontId="39" fillId="0" borderId="67" xfId="0" applyFont="1" applyFill="1" applyBorder="1" applyAlignment="1" applyProtection="1">
      <alignment horizontal="right" vertical="center"/>
      <protection locked="0" hidden="1"/>
    </xf>
    <xf numFmtId="0" fontId="36" fillId="0" borderId="12" xfId="0" applyFont="1" applyFill="1" applyBorder="1" applyAlignment="1" applyProtection="1">
      <alignment horizontal="right" vertical="center"/>
      <protection locked="0" hidden="1"/>
    </xf>
    <xf numFmtId="0" fontId="35" fillId="4" borderId="63" xfId="0" applyFont="1" applyFill="1" applyBorder="1" applyAlignment="1" applyProtection="1">
      <alignment vertical="center"/>
      <protection locked="0" hidden="1"/>
    </xf>
    <xf numFmtId="0" fontId="36" fillId="4" borderId="63" xfId="0" applyFont="1" applyFill="1" applyBorder="1" applyAlignment="1" applyProtection="1">
      <alignment vertical="center"/>
      <protection locked="0" hidden="1"/>
    </xf>
    <xf numFmtId="0" fontId="38" fillId="4" borderId="3" xfId="0" applyFont="1" applyFill="1" applyBorder="1" applyAlignment="1" applyProtection="1">
      <alignment vertical="center"/>
      <protection locked="0" hidden="1"/>
    </xf>
    <xf numFmtId="0" fontId="35" fillId="4" borderId="49" xfId="0" applyFont="1" applyFill="1" applyBorder="1" applyAlignment="1" applyProtection="1">
      <alignment vertical="center"/>
      <protection locked="0" hidden="1"/>
    </xf>
    <xf numFmtId="0" fontId="36" fillId="4" borderId="2" xfId="0" applyFont="1" applyFill="1" applyBorder="1" applyAlignment="1" applyProtection="1">
      <alignment vertical="center"/>
      <protection locked="0" hidden="1"/>
    </xf>
    <xf numFmtId="0" fontId="38" fillId="4" borderId="0" xfId="0" applyFont="1" applyFill="1" applyBorder="1" applyAlignment="1" applyProtection="1">
      <alignment vertical="center"/>
      <protection locked="0" hidden="1"/>
    </xf>
    <xf numFmtId="0" fontId="36" fillId="0" borderId="7" xfId="0" applyFont="1" applyFill="1" applyBorder="1" applyAlignment="1" applyProtection="1">
      <alignment horizontal="right" vertical="center"/>
      <protection locked="0" hidden="1"/>
    </xf>
    <xf numFmtId="0" fontId="35" fillId="0" borderId="53" xfId="0" applyFont="1" applyFill="1" applyBorder="1" applyAlignment="1" applyProtection="1">
      <alignment horizontal="right" vertical="center"/>
      <protection locked="0" hidden="1"/>
    </xf>
    <xf numFmtId="0" fontId="36" fillId="0" borderId="55" xfId="0" applyFont="1" applyFill="1" applyBorder="1" applyAlignment="1" applyProtection="1">
      <alignment vertical="center"/>
      <protection locked="0" hidden="1"/>
    </xf>
    <xf numFmtId="0" fontId="35" fillId="0" borderId="68" xfId="0" applyFont="1" applyBorder="1" applyAlignment="1" applyProtection="1">
      <alignment horizontal="right" vertical="center"/>
      <protection locked="0" hidden="1"/>
    </xf>
    <xf numFmtId="0" fontId="36" fillId="0" borderId="68" xfId="0" applyFont="1" applyBorder="1" applyAlignment="1" applyProtection="1">
      <alignment horizontal="right" vertical="center"/>
      <protection locked="0" hidden="1"/>
    </xf>
    <xf numFmtId="0" fontId="37" fillId="0" borderId="10" xfId="0" applyFont="1" applyFill="1" applyBorder="1" applyAlignment="1" applyProtection="1">
      <alignment horizontal="right" vertical="center"/>
      <protection locked="0" hidden="1"/>
    </xf>
    <xf numFmtId="0" fontId="36" fillId="0" borderId="68" xfId="0" applyFont="1" applyFill="1" applyBorder="1" applyAlignment="1" applyProtection="1">
      <alignment horizontal="right" vertical="center"/>
      <protection locked="0" hidden="1"/>
    </xf>
    <xf numFmtId="0" fontId="38" fillId="0" borderId="10" xfId="0" applyFont="1" applyFill="1" applyBorder="1" applyAlignment="1" applyProtection="1">
      <alignment horizontal="right" vertical="center"/>
      <protection locked="0" hidden="1"/>
    </xf>
    <xf numFmtId="0" fontId="33" fillId="0" borderId="9" xfId="0" applyFont="1" applyFill="1" applyBorder="1" applyAlignment="1" applyProtection="1">
      <alignment horizontal="right" vertical="center"/>
      <protection locked="0" hidden="1"/>
    </xf>
    <xf numFmtId="0" fontId="35" fillId="0" borderId="67" xfId="0" applyFont="1" applyFill="1" applyBorder="1" applyAlignment="1" applyProtection="1">
      <alignment vertical="center"/>
      <protection locked="0" hidden="1"/>
    </xf>
    <xf numFmtId="0" fontId="36" fillId="0" borderId="10" xfId="0" applyFont="1" applyFill="1" applyBorder="1" applyAlignment="1" applyProtection="1">
      <alignment vertical="center"/>
      <protection locked="0" hidden="1"/>
    </xf>
    <xf numFmtId="0" fontId="38" fillId="0" borderId="12" xfId="0" applyFont="1" applyFill="1" applyBorder="1" applyAlignment="1" applyProtection="1">
      <alignment vertical="center"/>
      <protection locked="0" hidden="1"/>
    </xf>
    <xf numFmtId="0" fontId="38" fillId="6" borderId="12" xfId="0" applyFont="1" applyFill="1" applyBorder="1" applyAlignment="1" applyProtection="1">
      <alignment vertical="center"/>
      <protection locked="0" hidden="1"/>
    </xf>
    <xf numFmtId="0" fontId="35" fillId="0" borderId="68" xfId="0" applyFont="1" applyFill="1" applyBorder="1" applyAlignment="1" applyProtection="1">
      <alignment vertical="center"/>
      <protection locked="0" hidden="1"/>
    </xf>
    <xf numFmtId="0" fontId="36" fillId="0" borderId="12" xfId="0" applyFont="1" applyFill="1" applyBorder="1" applyAlignment="1" applyProtection="1">
      <alignment vertical="center"/>
      <protection locked="0" hidden="1"/>
    </xf>
    <xf numFmtId="0" fontId="38" fillId="0" borderId="70" xfId="0" applyFont="1" applyFill="1" applyBorder="1" applyAlignment="1" applyProtection="1">
      <alignment vertical="center"/>
      <protection locked="0" hidden="1"/>
    </xf>
    <xf numFmtId="0" fontId="39" fillId="0" borderId="67" xfId="0" applyFont="1" applyFill="1" applyBorder="1" applyAlignment="1" applyProtection="1">
      <alignment vertical="center"/>
      <protection locked="0" hidden="1"/>
    </xf>
    <xf numFmtId="0" fontId="35" fillId="0" borderId="28" xfId="0" applyFont="1" applyBorder="1" applyAlignment="1" applyProtection="1">
      <alignment vertical="center"/>
      <protection locked="0" hidden="1"/>
    </xf>
    <xf numFmtId="0" fontId="36" fillId="4" borderId="50" xfId="0" applyFont="1" applyFill="1" applyBorder="1" applyAlignment="1" applyProtection="1">
      <alignment vertical="center"/>
      <protection locked="0" hidden="1"/>
    </xf>
    <xf numFmtId="0" fontId="38" fillId="6" borderId="31" xfId="0" applyFont="1" applyFill="1" applyBorder="1" applyAlignment="1" applyProtection="1">
      <alignment vertical="center"/>
      <protection locked="0" hidden="1"/>
    </xf>
    <xf numFmtId="0" fontId="35" fillId="0" borderId="35" xfId="0" applyFont="1" applyBorder="1" applyAlignment="1" applyProtection="1">
      <alignment vertical="center"/>
      <protection locked="0" hidden="1"/>
    </xf>
    <xf numFmtId="0" fontId="36" fillId="0" borderId="36" xfId="0" applyFont="1" applyBorder="1" applyAlignment="1" applyProtection="1">
      <alignment vertical="center"/>
      <protection locked="0" hidden="1"/>
    </xf>
    <xf numFmtId="0" fontId="35" fillId="0" borderId="34" xfId="0" applyFont="1" applyFill="1" applyBorder="1" applyAlignment="1" applyProtection="1">
      <alignment vertical="center"/>
      <protection locked="0" hidden="1"/>
    </xf>
    <xf numFmtId="0" fontId="36" fillId="0" borderId="36" xfId="0" applyFont="1" applyFill="1" applyBorder="1" applyAlignment="1" applyProtection="1">
      <alignment vertical="center"/>
      <protection locked="0" hidden="1"/>
    </xf>
    <xf numFmtId="0" fontId="38" fillId="0" borderId="20" xfId="0" applyFont="1" applyFill="1" applyBorder="1" applyAlignment="1" applyProtection="1">
      <alignment vertical="center"/>
      <protection locked="0" hidden="1"/>
    </xf>
    <xf numFmtId="0" fontId="36" fillId="0" borderId="38" xfId="0" applyFont="1" applyFill="1" applyBorder="1" applyAlignment="1" applyProtection="1">
      <alignment horizontal="right" vertical="center"/>
      <protection locked="0" hidden="1"/>
    </xf>
    <xf numFmtId="0" fontId="38" fillId="6" borderId="37" xfId="0" applyFont="1" applyFill="1" applyBorder="1" applyAlignment="1" applyProtection="1">
      <alignment horizontal="right" vertical="center"/>
      <protection locked="0" hidden="1"/>
    </xf>
    <xf numFmtId="0" fontId="35" fillId="0" borderId="35" xfId="0" applyFont="1" applyFill="1" applyBorder="1" applyAlignment="1" applyProtection="1">
      <alignment horizontal="right" vertical="center"/>
      <protection locked="0" hidden="1"/>
    </xf>
    <xf numFmtId="0" fontId="38" fillId="0" borderId="20" xfId="0" applyFont="1" applyFill="1" applyBorder="1" applyAlignment="1" applyProtection="1">
      <alignment horizontal="right" vertical="center"/>
      <protection locked="0" hidden="1"/>
    </xf>
    <xf numFmtId="0" fontId="35" fillId="0" borderId="59" xfId="0" applyFont="1" applyBorder="1" applyAlignment="1" applyProtection="1">
      <alignment vertical="center"/>
      <protection locked="0" hidden="1"/>
    </xf>
    <xf numFmtId="0" fontId="36" fillId="0" borderId="66" xfId="0" applyFont="1" applyBorder="1" applyAlignment="1" applyProtection="1">
      <alignment vertical="center"/>
      <protection locked="0" hidden="1"/>
    </xf>
    <xf numFmtId="0" fontId="36" fillId="0" borderId="66" xfId="0" applyFont="1" applyFill="1" applyBorder="1" applyAlignment="1" applyProtection="1">
      <alignment vertical="center"/>
      <protection locked="0" hidden="1"/>
    </xf>
    <xf numFmtId="0" fontId="35" fillId="0" borderId="59" xfId="0" applyFont="1" applyFill="1" applyBorder="1" applyAlignment="1" applyProtection="1">
      <alignment vertical="center"/>
      <protection locked="0" hidden="1"/>
    </xf>
    <xf numFmtId="0" fontId="38" fillId="6" borderId="39" xfId="0" applyFont="1" applyFill="1" applyBorder="1" applyAlignment="1" applyProtection="1">
      <alignment horizontal="right" vertical="center"/>
      <protection locked="0" hidden="1"/>
    </xf>
    <xf numFmtId="0" fontId="38" fillId="6" borderId="39" xfId="0" applyFont="1" applyFill="1" applyBorder="1" applyAlignment="1" applyProtection="1">
      <alignment vertical="center"/>
      <protection locked="0" hidden="1"/>
    </xf>
    <xf numFmtId="0" fontId="36" fillId="4" borderId="60" xfId="0" applyFont="1" applyFill="1" applyBorder="1" applyAlignment="1" applyProtection="1">
      <alignment vertical="center"/>
      <protection locked="0" hidden="1"/>
    </xf>
    <xf numFmtId="0" fontId="38" fillId="4" borderId="61" xfId="0" applyFont="1" applyFill="1" applyBorder="1" applyAlignment="1" applyProtection="1">
      <alignment vertical="center"/>
      <protection locked="0" hidden="1"/>
    </xf>
    <xf numFmtId="0" fontId="35" fillId="4" borderId="67" xfId="0" applyFont="1" applyFill="1" applyBorder="1" applyAlignment="1" applyProtection="1">
      <alignment vertical="center"/>
      <protection locked="0" hidden="1"/>
    </xf>
    <xf numFmtId="0" fontId="36" fillId="4" borderId="69" xfId="0" applyFont="1" applyFill="1" applyBorder="1" applyAlignment="1" applyProtection="1">
      <alignment vertical="center"/>
      <protection locked="0" hidden="1"/>
    </xf>
    <xf numFmtId="0" fontId="38" fillId="4" borderId="12" xfId="0" applyFont="1" applyFill="1" applyBorder="1" applyAlignment="1" applyProtection="1">
      <alignment vertical="center"/>
      <protection locked="0" hidden="1"/>
    </xf>
    <xf numFmtId="0" fontId="38" fillId="4" borderId="70" xfId="0" applyFont="1" applyFill="1" applyBorder="1" applyAlignment="1" applyProtection="1">
      <alignment vertical="center"/>
      <protection locked="0" hidden="1"/>
    </xf>
    <xf numFmtId="0" fontId="36" fillId="4" borderId="10" xfId="0" applyFont="1" applyFill="1" applyBorder="1" applyAlignment="1" applyProtection="1">
      <alignment vertical="center"/>
      <protection locked="0" hidden="1"/>
    </xf>
    <xf numFmtId="0" fontId="35" fillId="4" borderId="68" xfId="0" applyFont="1" applyFill="1" applyBorder="1" applyAlignment="1" applyProtection="1">
      <alignment vertical="center"/>
      <protection locked="0" hidden="1"/>
    </xf>
    <xf numFmtId="0" fontId="39" fillId="4" borderId="67" xfId="0" applyFont="1" applyFill="1" applyBorder="1" applyAlignment="1" applyProtection="1">
      <alignment vertical="center"/>
      <protection locked="0" hidden="1"/>
    </xf>
    <xf numFmtId="0" fontId="36" fillId="4" borderId="12" xfId="0" applyFont="1" applyFill="1" applyBorder="1" applyAlignment="1" applyProtection="1">
      <alignment vertical="center"/>
      <protection locked="0" hidden="1"/>
    </xf>
    <xf numFmtId="0" fontId="35" fillId="0" borderId="19" xfId="0" applyFont="1" applyFill="1" applyBorder="1" applyAlignment="1" applyProtection="1">
      <alignment vertical="center"/>
      <protection locked="0" hidden="1"/>
    </xf>
    <xf numFmtId="0" fontId="36" fillId="0" borderId="21" xfId="0" applyFont="1" applyBorder="1" applyAlignment="1" applyProtection="1">
      <alignment vertical="center"/>
      <protection locked="0" hidden="1"/>
    </xf>
    <xf numFmtId="0" fontId="38" fillId="0" borderId="22" xfId="0" applyFont="1" applyFill="1" applyBorder="1" applyAlignment="1" applyProtection="1">
      <alignment vertical="center"/>
      <protection locked="0" hidden="1"/>
    </xf>
    <xf numFmtId="0" fontId="38" fillId="6" borderId="31" xfId="0" applyFont="1" applyFill="1" applyBorder="1" applyAlignment="1" applyProtection="1">
      <alignment horizontal="right" vertical="center"/>
      <protection locked="0" hidden="1"/>
    </xf>
    <xf numFmtId="0" fontId="36" fillId="5" borderId="50" xfId="0" applyFont="1" applyFill="1" applyBorder="1" applyAlignment="1" applyProtection="1">
      <alignment horizontal="right" vertical="center"/>
      <protection locked="0" hidden="1"/>
    </xf>
    <xf numFmtId="0" fontId="33" fillId="0" borderId="31" xfId="0" applyFont="1" applyFill="1" applyBorder="1" applyAlignment="1" applyProtection="1">
      <alignment horizontal="right" vertical="center"/>
      <protection locked="0" hidden="1"/>
    </xf>
    <xf numFmtId="0" fontId="35" fillId="0" borderId="35" xfId="0" applyFont="1" applyFill="1" applyBorder="1" applyAlignment="1" applyProtection="1">
      <alignment vertical="center"/>
      <protection locked="0" hidden="1"/>
    </xf>
    <xf numFmtId="0" fontId="36" fillId="0" borderId="38" xfId="0" applyFont="1" applyFill="1" applyBorder="1" applyAlignment="1" applyProtection="1">
      <alignment vertical="center"/>
      <protection locked="0" hidden="1"/>
    </xf>
    <xf numFmtId="0" fontId="33" fillId="0" borderId="37" xfId="0" applyFont="1" applyFill="1" applyBorder="1" applyAlignment="1" applyProtection="1">
      <alignment vertical="center"/>
      <protection locked="0" hidden="1"/>
    </xf>
    <xf numFmtId="0" fontId="33" fillId="4" borderId="31" xfId="0" applyFont="1" applyFill="1" applyBorder="1" applyAlignment="1" applyProtection="1">
      <alignment vertical="center"/>
      <protection locked="0" hidden="1"/>
    </xf>
    <xf numFmtId="0" fontId="36" fillId="5" borderId="38" xfId="0" applyFont="1" applyFill="1" applyBorder="1" applyAlignment="1" applyProtection="1">
      <alignment horizontal="right" vertical="center"/>
      <protection locked="0" hidden="1"/>
    </xf>
    <xf numFmtId="0" fontId="33" fillId="0" borderId="37" xfId="0" applyFont="1" applyFill="1" applyBorder="1" applyAlignment="1" applyProtection="1">
      <alignment horizontal="right" vertical="center"/>
      <protection locked="0" hidden="1"/>
    </xf>
    <xf numFmtId="0" fontId="35" fillId="0" borderId="41" xfId="0" applyFont="1" applyBorder="1" applyAlignment="1" applyProtection="1">
      <alignment vertical="center"/>
      <protection locked="0" hidden="1"/>
    </xf>
    <xf numFmtId="0" fontId="36" fillId="0" borderId="48" xfId="0" applyFont="1" applyFill="1" applyBorder="1" applyAlignment="1" applyProtection="1">
      <alignment horizontal="right" vertical="center"/>
      <protection locked="0" hidden="1"/>
    </xf>
    <xf numFmtId="0" fontId="35" fillId="4" borderId="68" xfId="0" applyFont="1" applyFill="1" applyBorder="1" applyAlignment="1" applyProtection="1">
      <alignment horizontal="right" vertical="center"/>
      <protection locked="0" hidden="1"/>
    </xf>
    <xf numFmtId="0" fontId="36" fillId="4" borderId="69" xfId="0" applyFont="1" applyFill="1" applyBorder="1" applyAlignment="1" applyProtection="1">
      <alignment horizontal="right" vertical="center"/>
      <protection locked="0" hidden="1"/>
    </xf>
    <xf numFmtId="0" fontId="38" fillId="4" borderId="12" xfId="0" applyFont="1" applyFill="1" applyBorder="1" applyAlignment="1" applyProtection="1">
      <alignment horizontal="right" vertical="center"/>
      <protection locked="0" hidden="1"/>
    </xf>
    <xf numFmtId="0" fontId="35" fillId="4" borderId="67" xfId="0" applyFont="1" applyFill="1" applyBorder="1" applyAlignment="1" applyProtection="1">
      <alignment horizontal="right" vertical="center"/>
      <protection locked="0" hidden="1"/>
    </xf>
    <xf numFmtId="0" fontId="38" fillId="4" borderId="70" xfId="0" applyFont="1" applyFill="1" applyBorder="1" applyAlignment="1" applyProtection="1">
      <alignment horizontal="right" vertical="center"/>
      <protection locked="0" hidden="1"/>
    </xf>
    <xf numFmtId="0" fontId="38" fillId="0" borderId="69" xfId="0" applyFont="1" applyFill="1" applyBorder="1" applyAlignment="1" applyProtection="1">
      <alignment vertical="center"/>
      <protection locked="0" hidden="1"/>
    </xf>
    <xf numFmtId="0" fontId="35" fillId="0" borderId="69" xfId="0" applyFont="1" applyFill="1" applyBorder="1" applyAlignment="1" applyProtection="1">
      <alignment vertical="center"/>
      <protection locked="0" hidden="1"/>
    </xf>
    <xf numFmtId="0" fontId="38" fillId="4" borderId="69" xfId="0" applyFont="1" applyFill="1" applyBorder="1" applyAlignment="1" applyProtection="1">
      <alignment vertical="center"/>
      <protection locked="0" hidden="1"/>
    </xf>
    <xf numFmtId="0" fontId="35" fillId="4" borderId="69" xfId="0" applyFont="1" applyFill="1" applyBorder="1" applyAlignment="1" applyProtection="1">
      <alignment vertical="center"/>
      <protection locked="0" hidden="1"/>
    </xf>
    <xf numFmtId="0" fontId="35" fillId="4" borderId="53" xfId="0" applyFont="1" applyFill="1" applyBorder="1" applyAlignment="1" applyProtection="1">
      <alignment horizontal="right" vertical="center"/>
      <protection locked="0" hidden="1"/>
    </xf>
    <xf numFmtId="0" fontId="36" fillId="4" borderId="54" xfId="0" applyFont="1" applyFill="1" applyBorder="1" applyAlignment="1" applyProtection="1">
      <alignment horizontal="right" vertical="center"/>
      <protection locked="0" hidden="1"/>
    </xf>
    <xf numFmtId="0" fontId="38" fillId="4" borderId="56" xfId="0" applyFont="1" applyFill="1" applyBorder="1" applyAlignment="1" applyProtection="1">
      <alignment horizontal="right" vertical="center"/>
      <protection locked="0" hidden="1"/>
    </xf>
    <xf numFmtId="0" fontId="35" fillId="4" borderId="51" xfId="0" applyFont="1" applyFill="1" applyBorder="1" applyAlignment="1" applyProtection="1">
      <alignment horizontal="right" vertical="center"/>
      <protection locked="0" hidden="1"/>
    </xf>
    <xf numFmtId="0" fontId="38" fillId="4" borderId="55" xfId="0" applyFont="1" applyFill="1" applyBorder="1" applyAlignment="1" applyProtection="1">
      <alignment horizontal="right" vertical="center"/>
      <protection locked="0" hidden="1"/>
    </xf>
    <xf numFmtId="0" fontId="36" fillId="4" borderId="73" xfId="0" applyFont="1" applyFill="1" applyBorder="1" applyAlignment="1" applyProtection="1">
      <alignment vertical="center"/>
      <protection locked="0" hidden="1"/>
    </xf>
    <xf numFmtId="0" fontId="36" fillId="4" borderId="32" xfId="0" applyFont="1" applyFill="1" applyBorder="1" applyAlignment="1" applyProtection="1">
      <alignment vertical="center"/>
      <protection locked="0" hidden="1"/>
    </xf>
    <xf numFmtId="0" fontId="36" fillId="0" borderId="36" xfId="0" applyFont="1" applyFill="1" applyBorder="1" applyAlignment="1" applyProtection="1">
      <alignment horizontal="right" vertical="center"/>
      <protection locked="0" hidden="1"/>
    </xf>
    <xf numFmtId="0" fontId="36" fillId="0" borderId="35" xfId="0" applyFont="1" applyFill="1" applyBorder="1" applyAlignment="1" applyProtection="1">
      <alignment horizontal="right" vertical="center"/>
      <protection locked="0" hidden="1"/>
    </xf>
    <xf numFmtId="0" fontId="36" fillId="0" borderId="66" xfId="0" applyFont="1" applyFill="1" applyBorder="1" applyAlignment="1" applyProtection="1">
      <alignment horizontal="right" vertical="center"/>
      <protection locked="0" hidden="1"/>
    </xf>
    <xf numFmtId="0" fontId="36" fillId="0" borderId="59" xfId="0" applyFont="1" applyFill="1" applyBorder="1" applyAlignment="1" applyProtection="1">
      <alignment horizontal="right" vertical="center"/>
      <protection locked="0" hidden="1"/>
    </xf>
    <xf numFmtId="0" fontId="35" fillId="0" borderId="42" xfId="0" applyFont="1" applyFill="1" applyBorder="1" applyAlignment="1" applyProtection="1">
      <alignment horizontal="right" vertical="center"/>
      <protection locked="0" hidden="1"/>
    </xf>
    <xf numFmtId="0" fontId="35" fillId="0" borderId="76" xfId="0" applyFont="1" applyFill="1" applyBorder="1" applyAlignment="1" applyProtection="1">
      <alignment horizontal="right" vertical="center"/>
      <protection locked="0" hidden="1"/>
    </xf>
    <xf numFmtId="0" fontId="36" fillId="0" borderId="74" xfId="0" applyFont="1" applyFill="1" applyBorder="1" applyAlignment="1" applyProtection="1">
      <alignment horizontal="right" vertical="center"/>
      <protection locked="0" hidden="1"/>
    </xf>
    <xf numFmtId="0" fontId="38" fillId="0" borderId="72" xfId="0" applyFont="1" applyFill="1" applyBorder="1" applyAlignment="1" applyProtection="1">
      <alignment horizontal="right" vertical="center"/>
      <protection locked="0" hidden="1"/>
    </xf>
    <xf numFmtId="0" fontId="36" fillId="0" borderId="55" xfId="0" applyFont="1" applyFill="1" applyBorder="1" applyAlignment="1" applyProtection="1">
      <alignment horizontal="right" vertical="center"/>
      <protection locked="0" hidden="1"/>
    </xf>
    <xf numFmtId="0" fontId="38" fillId="0" borderId="0" xfId="0" applyFont="1" applyFill="1" applyBorder="1" applyAlignment="1" applyProtection="1">
      <alignment horizontal="right" vertical="center"/>
      <protection locked="0" hidden="1"/>
    </xf>
    <xf numFmtId="0" fontId="36" fillId="0" borderId="53" xfId="0" applyFont="1" applyFill="1" applyBorder="1" applyAlignment="1" applyProtection="1">
      <alignment horizontal="right" vertical="center"/>
      <protection locked="0" hidden="1"/>
    </xf>
    <xf numFmtId="0" fontId="36" fillId="4" borderId="70" xfId="0" applyFont="1" applyFill="1" applyBorder="1" applyAlignment="1" applyProtection="1">
      <alignment horizontal="right" vertical="center"/>
      <protection locked="0" hidden="1"/>
    </xf>
    <xf numFmtId="0" fontId="38" fillId="4" borderId="8" xfId="0" applyFont="1" applyFill="1" applyBorder="1" applyAlignment="1" applyProtection="1">
      <alignment horizontal="right" vertical="center"/>
      <protection locked="0" hidden="1"/>
    </xf>
    <xf numFmtId="0" fontId="36" fillId="4" borderId="68" xfId="0" applyFont="1" applyFill="1" applyBorder="1" applyAlignment="1" applyProtection="1">
      <alignment horizontal="right" vertical="center"/>
      <protection locked="0" hidden="1"/>
    </xf>
    <xf numFmtId="0" fontId="39" fillId="4" borderId="67" xfId="0" applyFont="1" applyFill="1" applyBorder="1" applyAlignment="1" applyProtection="1">
      <alignment horizontal="right" vertical="center"/>
      <protection locked="0" hidden="1"/>
    </xf>
    <xf numFmtId="0" fontId="39" fillId="0" borderId="41" xfId="0" applyFont="1" applyFill="1" applyBorder="1" applyAlignment="1" applyProtection="1">
      <alignment horizontal="right" vertical="center"/>
      <protection locked="0" hidden="1"/>
    </xf>
    <xf numFmtId="0" fontId="35" fillId="0" borderId="19" xfId="0" applyFont="1" applyFill="1" applyBorder="1" applyAlignment="1" applyProtection="1">
      <alignment horizontal="right" vertical="center"/>
      <protection locked="0" hidden="1"/>
    </xf>
    <xf numFmtId="0" fontId="36" fillId="0" borderId="1" xfId="0" applyFont="1" applyFill="1" applyBorder="1" applyAlignment="1" applyProtection="1">
      <alignment horizontal="right" vertical="center"/>
      <protection locked="0" hidden="1"/>
    </xf>
    <xf numFmtId="0" fontId="38" fillId="0" borderId="2" xfId="0" applyFont="1" applyFill="1" applyBorder="1" applyAlignment="1" applyProtection="1">
      <alignment horizontal="right" vertical="center"/>
      <protection locked="0" hidden="1"/>
    </xf>
    <xf numFmtId="0" fontId="36" fillId="0" borderId="3" xfId="0" applyFont="1" applyFill="1" applyBorder="1" applyAlignment="1" applyProtection="1">
      <alignment horizontal="right" vertical="center"/>
      <protection locked="0" hidden="1"/>
    </xf>
    <xf numFmtId="0" fontId="36" fillId="0" borderId="4" xfId="0" applyFont="1" applyFill="1" applyBorder="1" applyAlignment="1" applyProtection="1">
      <alignment horizontal="right" vertical="center"/>
      <protection locked="0" hidden="1"/>
    </xf>
    <xf numFmtId="0" fontId="36" fillId="0" borderId="13" xfId="0" applyFont="1" applyFill="1" applyBorder="1" applyAlignment="1" applyProtection="1">
      <alignment horizontal="right" vertical="center"/>
      <protection locked="0" hidden="1"/>
    </xf>
    <xf numFmtId="0" fontId="38" fillId="0" borderId="5" xfId="0" applyFont="1" applyFill="1" applyBorder="1" applyAlignment="1" applyProtection="1">
      <alignment horizontal="right" vertical="center"/>
      <protection locked="0" hidden="1"/>
    </xf>
    <xf numFmtId="0" fontId="36" fillId="0" borderId="6" xfId="0" applyFont="1" applyFill="1" applyBorder="1" applyAlignment="1" applyProtection="1">
      <alignment horizontal="right" vertical="center"/>
      <protection locked="0" hidden="1"/>
    </xf>
    <xf numFmtId="0" fontId="25" fillId="3" borderId="8" xfId="0" applyFont="1" applyFill="1" applyBorder="1" applyAlignment="1" applyProtection="1">
      <alignment horizontal="center" vertical="center"/>
      <protection locked="0" hidden="1"/>
    </xf>
    <xf numFmtId="0" fontId="25" fillId="3" borderId="9" xfId="0" applyFont="1" applyFill="1" applyBorder="1" applyAlignment="1" applyProtection="1">
      <alignment horizontal="center" vertical="center"/>
      <protection locked="0" hidden="1"/>
    </xf>
    <xf numFmtId="0" fontId="25" fillId="3" borderId="10" xfId="0" applyFont="1" applyFill="1" applyBorder="1" applyAlignment="1" applyProtection="1">
      <alignment horizontal="center" vertical="center"/>
      <protection locked="0" hidden="1"/>
    </xf>
    <xf numFmtId="0" fontId="25" fillId="3" borderId="5" xfId="0" applyFont="1" applyFill="1" applyBorder="1" applyAlignment="1" applyProtection="1">
      <alignment horizontal="center" vertical="center"/>
      <protection locked="0" hidden="1"/>
    </xf>
    <xf numFmtId="0" fontId="25" fillId="3" borderId="13" xfId="0" applyFont="1" applyFill="1" applyBorder="1" applyAlignment="1" applyProtection="1">
      <alignment horizontal="center" vertical="center"/>
      <protection locked="0" hidden="1"/>
    </xf>
    <xf numFmtId="0" fontId="25" fillId="3" borderId="6" xfId="0" applyFont="1" applyFill="1" applyBorder="1" applyAlignment="1" applyProtection="1">
      <alignment horizontal="center" vertical="center"/>
      <protection locked="0" hidden="1"/>
    </xf>
    <xf numFmtId="0" fontId="36" fillId="0" borderId="21" xfId="0" applyFont="1" applyBorder="1" applyAlignment="1" applyProtection="1">
      <alignment horizontal="right" vertical="center"/>
      <protection locked="0" hidden="1"/>
    </xf>
    <xf numFmtId="0" fontId="36" fillId="0" borderId="36" xfId="0" applyFont="1" applyBorder="1" applyAlignment="1" applyProtection="1">
      <alignment horizontal="right" vertical="center"/>
      <protection locked="0" hidden="1"/>
    </xf>
    <xf numFmtId="0" fontId="38" fillId="0" borderId="29" xfId="0" applyFont="1" applyFill="1" applyBorder="1" applyAlignment="1" applyProtection="1">
      <alignment horizontal="right" vertical="center"/>
      <protection locked="0" hidden="1"/>
    </xf>
    <xf numFmtId="0" fontId="36" fillId="0" borderId="30" xfId="0" applyFont="1" applyFill="1" applyBorder="1" applyAlignment="1" applyProtection="1">
      <alignment horizontal="right" vertical="center"/>
      <protection locked="0" hidden="1"/>
    </xf>
    <xf numFmtId="0" fontId="38" fillId="0" borderId="73" xfId="0" applyFont="1" applyFill="1" applyBorder="1" applyAlignment="1" applyProtection="1">
      <alignment horizontal="right" vertical="center"/>
      <protection locked="0" hidden="1"/>
    </xf>
    <xf numFmtId="0" fontId="35" fillId="0" borderId="71" xfId="0" applyFont="1" applyFill="1" applyBorder="1" applyAlignment="1" applyProtection="1">
      <alignment horizontal="right" vertical="center"/>
      <protection locked="0" hidden="1"/>
    </xf>
    <xf numFmtId="0" fontId="38" fillId="0" borderId="75" xfId="0" applyFont="1" applyFill="1" applyBorder="1" applyAlignment="1" applyProtection="1">
      <alignment horizontal="right" vertical="center"/>
      <protection locked="0" hidden="1"/>
    </xf>
    <xf numFmtId="0" fontId="39" fillId="0" borderId="71" xfId="0" applyFont="1" applyFill="1" applyBorder="1" applyAlignment="1" applyProtection="1">
      <alignment horizontal="right" vertical="center"/>
      <protection locked="0" hidden="1"/>
    </xf>
    <xf numFmtId="0" fontId="36" fillId="0" borderId="69" xfId="0" applyFont="1" applyFill="1" applyBorder="1" applyAlignment="1" applyProtection="1">
      <alignment horizontal="right" vertical="center"/>
      <protection locked="0" hidden="1"/>
    </xf>
    <xf numFmtId="0" fontId="35" fillId="4" borderId="41" xfId="0" applyFont="1" applyFill="1" applyBorder="1" applyAlignment="1" applyProtection="1">
      <alignment horizontal="right" vertical="center"/>
      <protection locked="0" hidden="1"/>
    </xf>
    <xf numFmtId="0" fontId="36" fillId="4" borderId="44" xfId="0" applyFont="1" applyFill="1" applyBorder="1" applyAlignment="1" applyProtection="1">
      <alignment horizontal="right" vertical="center"/>
      <protection locked="0" hidden="1"/>
    </xf>
    <xf numFmtId="0" fontId="38" fillId="4" borderId="45" xfId="0" applyFont="1" applyFill="1" applyBorder="1" applyAlignment="1" applyProtection="1">
      <alignment horizontal="right" vertical="center"/>
      <protection locked="0" hidden="1"/>
    </xf>
    <xf numFmtId="0" fontId="35" fillId="4" borderId="42" xfId="0" applyFont="1" applyFill="1" applyBorder="1" applyAlignment="1" applyProtection="1">
      <alignment horizontal="right" vertical="center"/>
      <protection locked="0" hidden="1"/>
    </xf>
    <xf numFmtId="0" fontId="38" fillId="4" borderId="46" xfId="0" applyFont="1" applyFill="1" applyBorder="1" applyAlignment="1" applyProtection="1">
      <alignment horizontal="right" vertical="center"/>
      <protection locked="0" hidden="1"/>
    </xf>
    <xf numFmtId="46" fontId="62" fillId="0" borderId="18" xfId="0" applyNumberFormat="1" applyFont="1" applyFill="1" applyBorder="1" applyAlignment="1" applyProtection="1">
      <alignment horizontal="right" vertical="center"/>
      <protection locked="0" hidden="1"/>
    </xf>
    <xf numFmtId="46" fontId="63" fillId="0" borderId="21" xfId="0" applyNumberFormat="1" applyFont="1" applyBorder="1" applyAlignment="1" applyProtection="1">
      <alignment horizontal="right" vertical="center"/>
      <protection locked="0" hidden="1"/>
    </xf>
    <xf numFmtId="46" fontId="64" fillId="0" borderId="22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19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23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22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34" xfId="0" applyNumberFormat="1" applyFont="1" applyFill="1" applyBorder="1" applyAlignment="1" applyProtection="1">
      <alignment horizontal="right" vertical="center"/>
      <protection locked="0" hidden="1"/>
    </xf>
    <xf numFmtId="46" fontId="63" fillId="0" borderId="36" xfId="0" applyNumberFormat="1" applyFont="1" applyBorder="1" applyAlignment="1" applyProtection="1">
      <alignment horizontal="right" vertical="center"/>
      <protection locked="0" hidden="1"/>
    </xf>
    <xf numFmtId="46" fontId="64" fillId="0" borderId="37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35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20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37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41" xfId="0" applyNumberFormat="1" applyFont="1" applyFill="1" applyBorder="1" applyAlignment="1" applyProtection="1">
      <alignment horizontal="right" vertical="center"/>
      <protection locked="0" hidden="1"/>
    </xf>
    <xf numFmtId="46" fontId="63" fillId="0" borderId="44" xfId="0" applyNumberFormat="1" applyFont="1" applyBorder="1" applyAlignment="1" applyProtection="1">
      <alignment horizontal="right" vertical="center"/>
      <protection locked="0" hidden="1"/>
    </xf>
    <xf numFmtId="46" fontId="64" fillId="0" borderId="45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42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46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45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39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52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71" xfId="0" applyNumberFormat="1" applyFont="1" applyFill="1" applyBorder="1" applyAlignment="1" applyProtection="1">
      <alignment horizontal="right" vertical="center"/>
      <protection locked="0" hidden="1"/>
    </xf>
    <xf numFmtId="46" fontId="63" fillId="0" borderId="76" xfId="0" applyNumberFormat="1" applyFont="1" applyBorder="1" applyAlignment="1" applyProtection="1">
      <alignment horizontal="right" vertical="center"/>
      <protection locked="0" hidden="1"/>
    </xf>
    <xf numFmtId="46" fontId="64" fillId="0" borderId="6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76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5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6" xfId="0" applyNumberFormat="1" applyFont="1" applyFill="1" applyBorder="1" applyAlignment="1" applyProtection="1">
      <alignment horizontal="right" vertical="center"/>
      <protection locked="0" hidden="1"/>
    </xf>
    <xf numFmtId="46" fontId="63" fillId="0" borderId="74" xfId="0" applyNumberFormat="1" applyFont="1" applyBorder="1" applyAlignment="1" applyProtection="1">
      <alignment horizontal="right" vertical="center"/>
      <protection locked="0" hidden="1"/>
    </xf>
    <xf numFmtId="46" fontId="65" fillId="0" borderId="75" xfId="0" applyNumberFormat="1" applyFont="1" applyFill="1" applyBorder="1" applyAlignment="1" applyProtection="1">
      <alignment horizontal="right" vertical="center"/>
      <protection locked="0" hidden="1"/>
    </xf>
    <xf numFmtId="46" fontId="63" fillId="0" borderId="75" xfId="0" applyNumberFormat="1" applyFont="1" applyBorder="1" applyAlignment="1" applyProtection="1">
      <alignment horizontal="right" vertical="center"/>
      <protection locked="0" hidden="1"/>
    </xf>
    <xf numFmtId="46" fontId="65" fillId="0" borderId="7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55" xfId="0" applyNumberFormat="1" applyFont="1" applyFill="1" applyBorder="1" applyAlignment="1" applyProtection="1">
      <alignment horizontal="right" vertical="center"/>
      <protection locked="0" hidden="1"/>
    </xf>
    <xf numFmtId="46" fontId="65" fillId="0" borderId="56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71" xfId="0" applyNumberFormat="1" applyFont="1" applyFill="1" applyBorder="1" applyAlignment="1" applyProtection="1">
      <alignment horizontal="right" vertical="center"/>
      <protection locked="0" hidden="1"/>
    </xf>
    <xf numFmtId="46" fontId="63" fillId="4" borderId="76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6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76" xfId="0" applyNumberFormat="1" applyFont="1" applyFill="1" applyBorder="1" applyAlignment="1" applyProtection="1">
      <alignment horizontal="right" vertical="center"/>
      <protection locked="0" hidden="1"/>
    </xf>
    <xf numFmtId="46" fontId="65" fillId="4" borderId="5" xfId="0" applyNumberFormat="1" applyFont="1" applyFill="1" applyBorder="1" applyAlignment="1" applyProtection="1">
      <alignment horizontal="right" vertical="center"/>
      <protection locked="0" hidden="1"/>
    </xf>
    <xf numFmtId="46" fontId="65" fillId="4" borderId="6" xfId="0" applyNumberFormat="1" applyFont="1" applyFill="1" applyBorder="1" applyAlignment="1" applyProtection="1">
      <alignment horizontal="right" vertical="center"/>
      <protection locked="0" hidden="1"/>
    </xf>
    <xf numFmtId="46" fontId="63" fillId="4" borderId="74" xfId="0" applyNumberFormat="1" applyFont="1" applyFill="1" applyBorder="1" applyAlignment="1" applyProtection="1">
      <alignment horizontal="right" vertical="center"/>
      <protection locked="0" hidden="1"/>
    </xf>
    <xf numFmtId="46" fontId="65" fillId="4" borderId="75" xfId="0" applyNumberFormat="1" applyFont="1" applyFill="1" applyBorder="1" applyAlignment="1" applyProtection="1">
      <alignment horizontal="right" vertical="center"/>
      <protection locked="0" hidden="1"/>
    </xf>
    <xf numFmtId="46" fontId="63" fillId="4" borderId="75" xfId="0" applyNumberFormat="1" applyFont="1" applyFill="1" applyBorder="1" applyAlignment="1" applyProtection="1">
      <alignment horizontal="right" vertical="center"/>
      <protection locked="0" hidden="1"/>
    </xf>
    <xf numFmtId="46" fontId="65" fillId="4" borderId="14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68" xfId="0" applyNumberFormat="1" applyFont="1" applyFill="1" applyBorder="1" applyAlignment="1" applyProtection="1">
      <alignment horizontal="right" vertical="center"/>
      <protection locked="0" hidden="1"/>
    </xf>
    <xf numFmtId="46" fontId="63" fillId="4" borderId="69" xfId="0" applyNumberFormat="1" applyFont="1" applyFill="1" applyBorder="1" applyAlignment="1" applyProtection="1">
      <alignment horizontal="right" vertical="center"/>
      <protection locked="0" hidden="1"/>
    </xf>
    <xf numFmtId="46" fontId="65" fillId="4" borderId="70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67" xfId="0" applyNumberFormat="1" applyFont="1" applyFill="1" applyBorder="1" applyAlignment="1" applyProtection="1">
      <alignment horizontal="right" vertical="center"/>
      <protection locked="0" hidden="1"/>
    </xf>
    <xf numFmtId="46" fontId="65" fillId="4" borderId="12" xfId="0" applyNumberFormat="1" applyFont="1" applyFill="1" applyBorder="1" applyAlignment="1" applyProtection="1">
      <alignment horizontal="right" vertical="center"/>
      <protection locked="0" hidden="1"/>
    </xf>
    <xf numFmtId="0" fontId="36" fillId="0" borderId="74" xfId="0" applyFont="1" applyBorder="1" applyAlignment="1" applyProtection="1">
      <alignment horizontal="right" vertical="center"/>
      <protection locked="0" hidden="1"/>
    </xf>
    <xf numFmtId="0" fontId="36" fillId="0" borderId="30" xfId="0" applyFont="1" applyBorder="1" applyAlignment="1" applyProtection="1">
      <alignment horizontal="right" vertical="center"/>
      <protection locked="0" hidden="1"/>
    </xf>
    <xf numFmtId="0" fontId="36" fillId="0" borderId="66" xfId="0" applyFont="1" applyBorder="1" applyAlignment="1" applyProtection="1">
      <alignment horizontal="right" vertical="center"/>
      <protection locked="0" hidden="1"/>
    </xf>
    <xf numFmtId="0" fontId="35" fillId="8" borderId="27" xfId="0" applyFont="1" applyFill="1" applyBorder="1" applyAlignment="1" applyProtection="1">
      <alignment vertical="center"/>
      <protection locked="0" hidden="1"/>
    </xf>
    <xf numFmtId="0" fontId="36" fillId="8" borderId="30" xfId="0" applyFont="1" applyFill="1" applyBorder="1" applyAlignment="1" applyProtection="1">
      <alignment vertical="center"/>
      <protection locked="0" hidden="1"/>
    </xf>
    <xf numFmtId="0" fontId="38" fillId="8" borderId="31" xfId="0" applyFont="1" applyFill="1" applyBorder="1" applyAlignment="1" applyProtection="1">
      <alignment vertical="center"/>
      <protection locked="0" hidden="1"/>
    </xf>
    <xf numFmtId="0" fontId="35" fillId="8" borderId="28" xfId="0" applyFont="1" applyFill="1" applyBorder="1" applyAlignment="1" applyProtection="1">
      <alignment vertical="center"/>
      <protection locked="0" hidden="1"/>
    </xf>
    <xf numFmtId="0" fontId="38" fillId="8" borderId="32" xfId="0" applyFont="1" applyFill="1" applyBorder="1" applyAlignment="1" applyProtection="1">
      <alignment vertical="center"/>
      <protection locked="0" hidden="1"/>
    </xf>
    <xf numFmtId="0" fontId="39" fillId="8" borderId="27" xfId="0" applyFont="1" applyFill="1" applyBorder="1" applyAlignment="1" applyProtection="1">
      <alignment vertical="center"/>
      <protection locked="0" hidden="1"/>
    </xf>
    <xf numFmtId="0" fontId="35" fillId="8" borderId="34" xfId="0" applyFont="1" applyFill="1" applyBorder="1" applyAlignment="1" applyProtection="1">
      <alignment vertical="center"/>
      <protection locked="0" hidden="1"/>
    </xf>
    <xf numFmtId="0" fontId="36" fillId="8" borderId="36" xfId="0" applyFont="1" applyFill="1" applyBorder="1" applyAlignment="1" applyProtection="1">
      <alignment vertical="center"/>
      <protection locked="0" hidden="1"/>
    </xf>
    <xf numFmtId="0" fontId="38" fillId="8" borderId="37" xfId="0" applyFont="1" applyFill="1" applyBorder="1" applyAlignment="1" applyProtection="1">
      <alignment vertical="center"/>
      <protection locked="0" hidden="1"/>
    </xf>
    <xf numFmtId="0" fontId="35" fillId="8" borderId="35" xfId="0" applyFont="1" applyFill="1" applyBorder="1" applyAlignment="1" applyProtection="1">
      <alignment vertical="center"/>
      <protection locked="0" hidden="1"/>
    </xf>
    <xf numFmtId="0" fontId="38" fillId="8" borderId="20" xfId="0" applyFont="1" applyFill="1" applyBorder="1" applyAlignment="1" applyProtection="1">
      <alignment vertical="center"/>
      <protection locked="0" hidden="1"/>
    </xf>
    <xf numFmtId="0" fontId="39" fillId="8" borderId="34" xfId="0" applyFont="1" applyFill="1" applyBorder="1" applyAlignment="1" applyProtection="1">
      <alignment vertical="center"/>
      <protection locked="0" hidden="1"/>
    </xf>
    <xf numFmtId="0" fontId="35" fillId="8" borderId="57" xfId="0" applyFont="1" applyFill="1" applyBorder="1" applyAlignment="1" applyProtection="1">
      <alignment vertical="center"/>
      <protection locked="0" hidden="1"/>
    </xf>
    <xf numFmtId="0" fontId="36" fillId="8" borderId="66" xfId="0" applyFont="1" applyFill="1" applyBorder="1" applyAlignment="1" applyProtection="1">
      <alignment vertical="center"/>
      <protection locked="0" hidden="1"/>
    </xf>
    <xf numFmtId="0" fontId="38" fillId="8" borderId="39" xfId="0" applyFont="1" applyFill="1" applyBorder="1" applyAlignment="1" applyProtection="1">
      <alignment vertical="center"/>
      <protection locked="0" hidden="1"/>
    </xf>
    <xf numFmtId="0" fontId="35" fillId="8" borderId="59" xfId="0" applyFont="1" applyFill="1" applyBorder="1" applyAlignment="1" applyProtection="1">
      <alignment vertical="center"/>
      <protection locked="0" hidden="1"/>
    </xf>
    <xf numFmtId="0" fontId="38" fillId="8" borderId="52" xfId="0" applyFont="1" applyFill="1" applyBorder="1" applyAlignment="1" applyProtection="1">
      <alignment vertical="center"/>
      <protection locked="0" hidden="1"/>
    </xf>
    <xf numFmtId="0" fontId="39" fillId="8" borderId="57" xfId="0" applyFont="1" applyFill="1" applyBorder="1" applyAlignment="1" applyProtection="1">
      <alignment vertical="center"/>
      <protection locked="0" hidden="1"/>
    </xf>
    <xf numFmtId="0" fontId="35" fillId="8" borderId="41" xfId="0" applyFont="1" applyFill="1" applyBorder="1" applyAlignment="1" applyProtection="1">
      <alignment vertical="center"/>
      <protection locked="0" hidden="1"/>
    </xf>
    <xf numFmtId="0" fontId="36" fillId="8" borderId="44" xfId="0" applyFont="1" applyFill="1" applyBorder="1" applyAlignment="1" applyProtection="1">
      <alignment vertical="center"/>
      <protection locked="0" hidden="1"/>
    </xf>
    <xf numFmtId="0" fontId="38" fillId="8" borderId="45" xfId="0" applyFont="1" applyFill="1" applyBorder="1" applyAlignment="1" applyProtection="1">
      <alignment vertical="center"/>
      <protection locked="0" hidden="1"/>
    </xf>
    <xf numFmtId="0" fontId="35" fillId="8" borderId="42" xfId="0" applyFont="1" applyFill="1" applyBorder="1" applyAlignment="1" applyProtection="1">
      <alignment vertical="center"/>
      <protection locked="0" hidden="1"/>
    </xf>
    <xf numFmtId="0" fontId="38" fillId="8" borderId="46" xfId="0" applyFont="1" applyFill="1" applyBorder="1" applyAlignment="1" applyProtection="1">
      <alignment vertical="center"/>
      <protection locked="0" hidden="1"/>
    </xf>
    <xf numFmtId="0" fontId="39" fillId="8" borderId="41" xfId="0" applyFont="1" applyFill="1" applyBorder="1" applyAlignment="1" applyProtection="1">
      <alignment vertical="center"/>
      <protection locked="0" hidden="1"/>
    </xf>
    <xf numFmtId="0" fontId="35" fillId="0" borderId="34" xfId="0" applyFont="1" applyBorder="1" applyAlignment="1" applyProtection="1">
      <alignment horizontal="right" vertical="center"/>
      <protection locked="0" hidden="1"/>
    </xf>
    <xf numFmtId="0" fontId="38" fillId="0" borderId="20" xfId="0" applyFont="1" applyBorder="1" applyAlignment="1" applyProtection="1">
      <alignment horizontal="right" vertical="center"/>
      <protection locked="0" hidden="1"/>
    </xf>
    <xf numFmtId="0" fontId="38" fillId="0" borderId="37" xfId="0" applyFont="1" applyBorder="1" applyAlignment="1" applyProtection="1">
      <alignment horizontal="right" vertical="center"/>
      <protection locked="0" hidden="1"/>
    </xf>
    <xf numFmtId="0" fontId="67" fillId="0" borderId="37" xfId="0" applyFont="1" applyBorder="1" applyAlignment="1" applyProtection="1">
      <alignment vertical="center"/>
      <protection locked="0" hidden="1"/>
    </xf>
    <xf numFmtId="0" fontId="67" fillId="0" borderId="20" xfId="0" applyFont="1" applyBorder="1" applyAlignment="1" applyProtection="1">
      <alignment vertical="center"/>
      <protection locked="0" hidden="1"/>
    </xf>
    <xf numFmtId="0" fontId="35" fillId="0" borderId="57" xfId="0" applyFont="1" applyBorder="1" applyAlignment="1" applyProtection="1">
      <alignment horizontal="right" vertical="center"/>
      <protection locked="0" hidden="1"/>
    </xf>
    <xf numFmtId="0" fontId="38" fillId="0" borderId="52" xfId="0" applyFont="1" applyBorder="1" applyAlignment="1" applyProtection="1">
      <alignment horizontal="right" vertical="center"/>
      <protection locked="0" hidden="1"/>
    </xf>
    <xf numFmtId="0" fontId="38" fillId="0" borderId="39" xfId="0" applyFont="1" applyBorder="1" applyAlignment="1" applyProtection="1">
      <alignment horizontal="right" vertical="center"/>
      <protection locked="0" hidden="1"/>
    </xf>
    <xf numFmtId="0" fontId="67" fillId="0" borderId="39" xfId="0" applyFont="1" applyBorder="1" applyAlignment="1" applyProtection="1">
      <alignment vertical="center"/>
      <protection locked="0" hidden="1"/>
    </xf>
    <xf numFmtId="0" fontId="67" fillId="0" borderId="52" xfId="0" applyFont="1" applyBorder="1" applyAlignment="1" applyProtection="1">
      <alignment vertical="center"/>
      <protection locked="0" hidden="1"/>
    </xf>
    <xf numFmtId="0" fontId="35" fillId="0" borderId="18" xfId="0" applyFont="1" applyBorder="1" applyAlignment="1" applyProtection="1">
      <alignment horizontal="right" vertical="center"/>
      <protection locked="0" hidden="1"/>
    </xf>
    <xf numFmtId="0" fontId="38" fillId="0" borderId="23" xfId="0" applyFont="1" applyBorder="1" applyAlignment="1" applyProtection="1">
      <alignment horizontal="right" vertical="center"/>
      <protection locked="0" hidden="1"/>
    </xf>
    <xf numFmtId="0" fontId="38" fillId="0" borderId="22" xfId="0" applyFont="1" applyBorder="1" applyAlignment="1" applyProtection="1">
      <alignment horizontal="right" vertical="center"/>
      <protection locked="0" hidden="1"/>
    </xf>
    <xf numFmtId="0" fontId="67" fillId="0" borderId="22" xfId="0" applyFont="1" applyFill="1" applyBorder="1" applyAlignment="1" applyProtection="1">
      <alignment vertical="center"/>
      <protection locked="0" hidden="1"/>
    </xf>
    <xf numFmtId="0" fontId="67" fillId="0" borderId="23" xfId="0" applyFont="1" applyBorder="1" applyAlignment="1" applyProtection="1">
      <alignment vertical="center"/>
      <protection locked="0" hidden="1"/>
    </xf>
    <xf numFmtId="0" fontId="67" fillId="0" borderId="22" xfId="0" applyFont="1" applyBorder="1" applyAlignment="1" applyProtection="1">
      <alignment vertical="center"/>
      <protection locked="0" hidden="1"/>
    </xf>
    <xf numFmtId="0" fontId="35" fillId="0" borderId="51" xfId="0" applyFont="1" applyBorder="1" applyAlignment="1" applyProtection="1">
      <alignment horizontal="right" vertical="center"/>
      <protection locked="0" hidden="1"/>
    </xf>
    <xf numFmtId="0" fontId="36" fillId="0" borderId="54" xfId="0" applyFont="1" applyBorder="1" applyAlignment="1" applyProtection="1">
      <alignment horizontal="right" vertical="center"/>
      <protection locked="0" hidden="1"/>
    </xf>
    <xf numFmtId="0" fontId="38" fillId="0" borderId="55" xfId="0" applyFont="1" applyBorder="1" applyAlignment="1" applyProtection="1">
      <alignment horizontal="right" vertical="center"/>
      <protection locked="0" hidden="1"/>
    </xf>
    <xf numFmtId="0" fontId="38" fillId="0" borderId="56" xfId="0" applyFont="1" applyBorder="1" applyAlignment="1" applyProtection="1">
      <alignment horizontal="right" vertical="center"/>
      <protection locked="0" hidden="1"/>
    </xf>
    <xf numFmtId="0" fontId="67" fillId="0" borderId="56" xfId="0" applyFont="1" applyFill="1" applyBorder="1" applyAlignment="1" applyProtection="1">
      <alignment vertical="center"/>
      <protection locked="0" hidden="1"/>
    </xf>
    <xf numFmtId="0" fontId="67" fillId="0" borderId="55" xfId="0" applyFont="1" applyBorder="1" applyAlignment="1" applyProtection="1">
      <alignment vertical="center"/>
      <protection locked="0" hidden="1"/>
    </xf>
    <xf numFmtId="0" fontId="67" fillId="0" borderId="56" xfId="0" applyFont="1" applyBorder="1" applyAlignment="1" applyProtection="1">
      <alignment vertical="center"/>
      <protection locked="0" hidden="1"/>
    </xf>
    <xf numFmtId="0" fontId="35" fillId="0" borderId="41" xfId="0" applyFont="1" applyBorder="1" applyAlignment="1" applyProtection="1">
      <alignment horizontal="right" vertical="center"/>
      <protection locked="0" hidden="1"/>
    </xf>
    <xf numFmtId="0" fontId="36" fillId="0" borderId="44" xfId="0" applyFont="1" applyBorder="1" applyAlignment="1" applyProtection="1">
      <alignment horizontal="right" vertical="center"/>
      <protection locked="0" hidden="1"/>
    </xf>
    <xf numFmtId="0" fontId="38" fillId="0" borderId="46" xfId="0" applyFont="1" applyBorder="1" applyAlignment="1" applyProtection="1">
      <alignment horizontal="right" vertical="center"/>
      <protection locked="0" hidden="1"/>
    </xf>
    <xf numFmtId="0" fontId="38" fillId="0" borderId="45" xfId="0" applyFont="1" applyBorder="1" applyAlignment="1" applyProtection="1">
      <alignment horizontal="right" vertical="center"/>
      <protection locked="0" hidden="1"/>
    </xf>
    <xf numFmtId="0" fontId="67" fillId="0" borderId="45" xfId="0" applyFont="1" applyFill="1" applyBorder="1" applyAlignment="1" applyProtection="1">
      <alignment vertical="center"/>
      <protection locked="0" hidden="1"/>
    </xf>
    <xf numFmtId="0" fontId="67" fillId="0" borderId="46" xfId="0" applyFont="1" applyBorder="1" applyAlignment="1" applyProtection="1">
      <alignment vertical="center"/>
      <protection locked="0" hidden="1"/>
    </xf>
    <xf numFmtId="0" fontId="67" fillId="0" borderId="45" xfId="0" applyFont="1" applyBorder="1" applyAlignment="1" applyProtection="1">
      <alignment vertical="center"/>
      <protection locked="0" hidden="1"/>
    </xf>
    <xf numFmtId="0" fontId="38" fillId="0" borderId="31" xfId="0" applyFont="1" applyBorder="1" applyAlignment="1" applyProtection="1">
      <alignment horizontal="right" vertical="center"/>
      <protection locked="0" hidden="1"/>
    </xf>
    <xf numFmtId="0" fontId="35" fillId="0" borderId="24" xfId="0" applyFont="1" applyBorder="1" applyAlignment="1" applyProtection="1">
      <alignment horizontal="right" vertical="center"/>
      <protection locked="0" hidden="1"/>
    </xf>
    <xf numFmtId="0" fontId="35" fillId="0" borderId="33" xfId="0" applyFont="1" applyBorder="1" applyAlignment="1" applyProtection="1">
      <alignment horizontal="right" vertical="center"/>
      <protection locked="0" hidden="1"/>
    </xf>
    <xf numFmtId="0" fontId="38" fillId="0" borderId="29" xfId="0" applyFont="1" applyBorder="1" applyAlignment="1" applyProtection="1">
      <alignment horizontal="right" vertical="center"/>
      <protection locked="0" hidden="1"/>
    </xf>
    <xf numFmtId="0" fontId="35" fillId="0" borderId="77" xfId="0" applyFont="1" applyBorder="1" applyAlignment="1" applyProtection="1">
      <alignment horizontal="right" vertical="center"/>
      <protection locked="0" hidden="1"/>
    </xf>
    <xf numFmtId="0" fontId="35" fillId="0" borderId="79" xfId="0" applyFont="1" applyBorder="1" applyAlignment="1" applyProtection="1">
      <alignment horizontal="right" vertical="center"/>
      <protection locked="0" hidden="1"/>
    </xf>
    <xf numFmtId="0" fontId="38" fillId="0" borderId="47" xfId="0" applyFont="1" applyBorder="1" applyAlignment="1" applyProtection="1">
      <alignment horizontal="right" vertical="center"/>
      <protection locked="0" hidden="1"/>
    </xf>
    <xf numFmtId="0" fontId="35" fillId="0" borderId="78" xfId="0" applyFont="1" applyBorder="1" applyAlignment="1" applyProtection="1">
      <alignment horizontal="right" vertical="center"/>
      <protection locked="0" hidden="1"/>
    </xf>
    <xf numFmtId="0" fontId="35" fillId="0" borderId="40" xfId="0" applyFont="1" applyBorder="1" applyAlignment="1" applyProtection="1">
      <alignment horizontal="right" vertical="center"/>
      <protection locked="0" hidden="1"/>
    </xf>
    <xf numFmtId="0" fontId="38" fillId="0" borderId="43" xfId="0" applyFont="1" applyBorder="1" applyAlignment="1" applyProtection="1">
      <alignment horizontal="right" vertical="center"/>
      <protection locked="0" hidden="1"/>
    </xf>
    <xf numFmtId="0" fontId="35" fillId="0" borderId="64" xfId="0" applyFont="1" applyBorder="1" applyAlignment="1" applyProtection="1">
      <alignment horizontal="right" vertical="center"/>
      <protection locked="0" hidden="1"/>
    </xf>
    <xf numFmtId="0" fontId="37" fillId="0" borderId="22" xfId="0" applyFont="1" applyBorder="1" applyAlignment="1" applyProtection="1">
      <alignment horizontal="right" vertical="center"/>
      <protection locked="0" hidden="1"/>
    </xf>
    <xf numFmtId="0" fontId="37" fillId="0" borderId="37" xfId="0" applyFont="1" applyBorder="1" applyAlignment="1" applyProtection="1">
      <alignment horizontal="right" vertical="center"/>
      <protection locked="0" hidden="1"/>
    </xf>
    <xf numFmtId="0" fontId="35" fillId="0" borderId="36" xfId="0" applyFont="1" applyFill="1" applyBorder="1" applyAlignment="1" applyProtection="1">
      <alignment horizontal="right" vertical="center"/>
      <protection locked="0" hidden="1"/>
    </xf>
    <xf numFmtId="0" fontId="37" fillId="0" borderId="45" xfId="0" applyFont="1" applyBorder="1" applyAlignment="1" applyProtection="1">
      <alignment horizontal="right" vertical="center"/>
      <protection locked="0" hidden="1"/>
    </xf>
    <xf numFmtId="0" fontId="35" fillId="0" borderId="44" xfId="0" applyFont="1" applyFill="1" applyBorder="1" applyAlignment="1" applyProtection="1">
      <alignment horizontal="right" vertical="center"/>
      <protection locked="0" hidden="1"/>
    </xf>
    <xf numFmtId="0" fontId="37" fillId="0" borderId="7" xfId="0" applyFont="1" applyBorder="1" applyAlignment="1" applyProtection="1">
      <alignment horizontal="right" vertical="center"/>
      <protection locked="0" hidden="1"/>
    </xf>
    <xf numFmtId="0" fontId="38" fillId="0" borderId="7" xfId="0" applyFont="1" applyBorder="1" applyAlignment="1" applyProtection="1">
      <alignment horizontal="right" vertical="center"/>
      <protection locked="0" hidden="1"/>
    </xf>
    <xf numFmtId="0" fontId="38" fillId="0" borderId="7" xfId="0" applyFont="1" applyFill="1" applyBorder="1" applyAlignment="1" applyProtection="1">
      <alignment horizontal="right" vertical="center"/>
      <protection locked="0" hidden="1"/>
    </xf>
    <xf numFmtId="0" fontId="37" fillId="0" borderId="22" xfId="0" applyFont="1" applyFill="1" applyBorder="1" applyAlignment="1" applyProtection="1">
      <alignment horizontal="right" vertical="center"/>
      <protection locked="0" hidden="1"/>
    </xf>
    <xf numFmtId="0" fontId="37" fillId="0" borderId="37" xfId="0" applyFont="1" applyFill="1" applyBorder="1" applyAlignment="1" applyProtection="1">
      <alignment horizontal="right" vertical="center"/>
      <protection locked="0" hidden="1"/>
    </xf>
    <xf numFmtId="0" fontId="37" fillId="0" borderId="45" xfId="0" applyFont="1" applyFill="1" applyBorder="1" applyAlignment="1" applyProtection="1">
      <alignment horizontal="right" vertical="center"/>
      <protection locked="0" hidden="1"/>
    </xf>
    <xf numFmtId="0" fontId="69" fillId="0" borderId="69" xfId="0" applyFont="1" applyFill="1" applyBorder="1" applyAlignment="1" applyProtection="1">
      <alignment horizontal="right" vertical="center"/>
      <protection locked="0" hidden="1"/>
    </xf>
    <xf numFmtId="0" fontId="25" fillId="3" borderId="4" xfId="0" applyFont="1" applyFill="1" applyBorder="1" applyAlignment="1" applyProtection="1">
      <alignment horizontal="center" vertical="center"/>
      <protection locked="0" hidden="1"/>
    </xf>
    <xf numFmtId="0" fontId="25" fillId="3" borderId="0" xfId="0" applyFont="1" applyFill="1" applyBorder="1" applyAlignment="1" applyProtection="1">
      <alignment horizontal="center" vertical="center"/>
      <protection locked="0" hidden="1"/>
    </xf>
    <xf numFmtId="0" fontId="25" fillId="3" borderId="7" xfId="0" applyFont="1" applyFill="1" applyBorder="1" applyAlignment="1" applyProtection="1">
      <alignment horizontal="center" vertical="center"/>
      <protection locked="0" hidden="1"/>
    </xf>
    <xf numFmtId="0" fontId="55" fillId="0" borderId="8" xfId="0" applyFont="1" applyFill="1" applyBorder="1" applyAlignment="1">
      <alignment horizontal="left" vertical="center"/>
    </xf>
    <xf numFmtId="0" fontId="55" fillId="0" borderId="9" xfId="0" applyFont="1" applyFill="1" applyBorder="1" applyAlignment="1">
      <alignment horizontal="left" vertical="center"/>
    </xf>
    <xf numFmtId="0" fontId="25" fillId="3" borderId="1" xfId="0" applyFont="1" applyFill="1" applyBorder="1" applyAlignment="1" applyProtection="1">
      <alignment horizontal="center" vertical="center"/>
      <protection locked="0" hidden="1"/>
    </xf>
    <xf numFmtId="0" fontId="25" fillId="3" borderId="2" xfId="0" applyFont="1" applyFill="1" applyBorder="1" applyAlignment="1" applyProtection="1">
      <alignment horizontal="center" vertical="center"/>
      <protection locked="0" hidden="1"/>
    </xf>
    <xf numFmtId="0" fontId="25" fillId="3" borderId="3" xfId="0" applyFont="1" applyFill="1" applyBorder="1" applyAlignment="1" applyProtection="1">
      <alignment horizontal="center" vertical="center"/>
      <protection locked="0" hidden="1"/>
    </xf>
    <xf numFmtId="0" fontId="25" fillId="3" borderId="13" xfId="0" applyFont="1" applyFill="1" applyBorder="1" applyAlignment="1" applyProtection="1">
      <alignment horizontal="center" vertical="center"/>
      <protection locked="0" hidden="1"/>
    </xf>
    <xf numFmtId="0" fontId="25" fillId="3" borderId="5" xfId="0" applyFont="1" applyFill="1" applyBorder="1" applyAlignment="1" applyProtection="1">
      <alignment horizontal="center" vertical="center"/>
      <protection locked="0" hidden="1"/>
    </xf>
    <xf numFmtId="0" fontId="25" fillId="3" borderId="6" xfId="0" applyFont="1" applyFill="1" applyBorder="1" applyAlignment="1" applyProtection="1">
      <alignment horizontal="center" vertical="center"/>
      <protection locked="0" hidden="1"/>
    </xf>
    <xf numFmtId="0" fontId="28" fillId="0" borderId="1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33" xfId="0" applyFont="1" applyFill="1" applyBorder="1" applyAlignment="1">
      <alignment horizontal="left" vertical="center"/>
    </xf>
    <xf numFmtId="0" fontId="28" fillId="0" borderId="40" xfId="0" applyFont="1" applyFill="1" applyBorder="1" applyAlignment="1">
      <alignment horizontal="left" vertical="center"/>
    </xf>
    <xf numFmtId="0" fontId="57" fillId="3" borderId="4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8" xfId="0" applyFont="1" applyFill="1" applyBorder="1" applyAlignment="1" applyProtection="1">
      <alignment horizontal="center" vertical="center"/>
      <protection locked="0" hidden="1"/>
    </xf>
    <xf numFmtId="0" fontId="25" fillId="3" borderId="9" xfId="0" applyFont="1" applyFill="1" applyBorder="1" applyAlignment="1" applyProtection="1">
      <alignment horizontal="center" vertical="center"/>
      <protection locked="0" hidden="1"/>
    </xf>
    <xf numFmtId="0" fontId="25" fillId="3" borderId="10" xfId="0" applyFont="1" applyFill="1" applyBorder="1" applyAlignment="1" applyProtection="1">
      <alignment horizontal="center" vertical="center"/>
      <protection locked="0" hidden="1"/>
    </xf>
    <xf numFmtId="0" fontId="25" fillId="3" borderId="40" xfId="0" applyFont="1" applyFill="1" applyBorder="1" applyAlignment="1" applyProtection="1">
      <alignment horizontal="center" vertical="center"/>
      <protection locked="0" hidden="1"/>
    </xf>
    <xf numFmtId="0" fontId="25" fillId="3" borderId="43" xfId="0" applyFont="1" applyFill="1" applyBorder="1" applyAlignment="1" applyProtection="1">
      <alignment horizontal="center" vertical="center"/>
      <protection locked="0" hidden="1"/>
    </xf>
    <xf numFmtId="0" fontId="25" fillId="3" borderId="48" xfId="0" applyFont="1" applyFill="1" applyBorder="1" applyAlignment="1" applyProtection="1">
      <alignment horizontal="center" vertical="center"/>
      <protection locked="0" hidden="1"/>
    </xf>
    <xf numFmtId="0" fontId="57" fillId="3" borderId="13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2" borderId="13" xfId="0" applyFont="1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left" vertical="center"/>
    </xf>
    <xf numFmtId="0" fontId="28" fillId="12" borderId="20" xfId="0" applyFont="1" applyFill="1" applyBorder="1" applyAlignment="1">
      <alignment horizontal="left" vertical="center"/>
    </xf>
    <xf numFmtId="0" fontId="28" fillId="12" borderId="57" xfId="0" applyFont="1" applyFill="1" applyBorder="1" applyAlignment="1">
      <alignment horizontal="left" vertical="center"/>
    </xf>
    <xf numFmtId="0" fontId="28" fillId="12" borderId="52" xfId="0" applyFont="1" applyFill="1" applyBorder="1" applyAlignment="1">
      <alignment horizontal="left" vertical="center"/>
    </xf>
    <xf numFmtId="0" fontId="55" fillId="12" borderId="27" xfId="0" applyFont="1" applyFill="1" applyBorder="1" applyAlignment="1">
      <alignment horizontal="left" vertical="center" wrapText="1"/>
    </xf>
    <xf numFmtId="0" fontId="55" fillId="12" borderId="30" xfId="0" applyFont="1" applyFill="1" applyBorder="1" applyAlignment="1">
      <alignment horizontal="left" vertical="center" wrapText="1"/>
    </xf>
    <xf numFmtId="0" fontId="55" fillId="12" borderId="57" xfId="0" applyFont="1" applyFill="1" applyBorder="1" applyAlignment="1">
      <alignment horizontal="left" vertical="center" wrapText="1"/>
    </xf>
    <xf numFmtId="0" fontId="55" fillId="12" borderId="66" xfId="0" applyFont="1" applyFill="1" applyBorder="1" applyAlignment="1">
      <alignment horizontal="left" vertical="center" wrapText="1"/>
    </xf>
    <xf numFmtId="0" fontId="57" fillId="3" borderId="8" xfId="0" applyFont="1" applyFill="1" applyBorder="1" applyAlignment="1">
      <alignment horizontal="center" vertical="center" wrapText="1"/>
    </xf>
    <xf numFmtId="0" fontId="57" fillId="3" borderId="9" xfId="0" applyFont="1" applyFill="1" applyBorder="1" applyAlignment="1">
      <alignment horizontal="center" vertical="center" wrapText="1"/>
    </xf>
    <xf numFmtId="0" fontId="28" fillId="12" borderId="40" xfId="0" applyFont="1" applyFill="1" applyBorder="1" applyAlignment="1">
      <alignment horizontal="left" vertical="center" wrapText="1"/>
    </xf>
    <xf numFmtId="0" fontId="28" fillId="12" borderId="48" xfId="0" applyFont="1" applyFill="1" applyBorder="1" applyAlignment="1">
      <alignment horizontal="left" vertical="center" wrapText="1"/>
    </xf>
    <xf numFmtId="0" fontId="28" fillId="12" borderId="33" xfId="0" applyFont="1" applyFill="1" applyBorder="1" applyAlignment="1">
      <alignment horizontal="left" vertical="center"/>
    </xf>
    <xf numFmtId="0" fontId="28" fillId="12" borderId="38" xfId="0" applyFont="1" applyFill="1" applyBorder="1" applyAlignment="1">
      <alignment horizontal="left" vertical="center"/>
    </xf>
    <xf numFmtId="0" fontId="28" fillId="12" borderId="26" xfId="0" applyFont="1" applyFill="1" applyBorder="1" applyAlignment="1">
      <alignment horizontal="left" vertical="center"/>
    </xf>
    <xf numFmtId="0" fontId="28" fillId="12" borderId="50" xfId="0" applyFont="1" applyFill="1" applyBorder="1" applyAlignment="1">
      <alignment horizontal="left" vertical="center"/>
    </xf>
    <xf numFmtId="0" fontId="28" fillId="12" borderId="8" xfId="0" applyFont="1" applyFill="1" applyBorder="1" applyAlignment="1">
      <alignment horizontal="left" vertical="center" wrapText="1"/>
    </xf>
    <xf numFmtId="0" fontId="28" fillId="12" borderId="10" xfId="0" applyFont="1" applyFill="1" applyBorder="1" applyAlignment="1">
      <alignment horizontal="left" vertical="center" wrapText="1"/>
    </xf>
    <xf numFmtId="0" fontId="28" fillId="12" borderId="17" xfId="0" applyFont="1" applyFill="1" applyBorder="1" applyAlignment="1">
      <alignment horizontal="left" vertical="center" wrapText="1"/>
    </xf>
    <xf numFmtId="0" fontId="28" fillId="12" borderId="25" xfId="0" applyFont="1" applyFill="1" applyBorder="1" applyAlignment="1">
      <alignment horizontal="left" vertical="center" wrapText="1"/>
    </xf>
    <xf numFmtId="0" fontId="28" fillId="12" borderId="40" xfId="0" applyFont="1" applyFill="1" applyBorder="1" applyAlignment="1">
      <alignment horizontal="left" vertical="center"/>
    </xf>
    <xf numFmtId="0" fontId="28" fillId="12" borderId="48" xfId="0" applyFont="1" applyFill="1" applyBorder="1" applyAlignment="1">
      <alignment horizontal="left" vertical="center"/>
    </xf>
    <xf numFmtId="0" fontId="28" fillId="12" borderId="8" xfId="0" applyFont="1" applyFill="1" applyBorder="1" applyAlignment="1">
      <alignment horizontal="left" vertical="center"/>
    </xf>
    <xf numFmtId="0" fontId="28" fillId="12" borderId="10" xfId="0" applyFont="1" applyFill="1" applyBorder="1" applyAlignment="1">
      <alignment horizontal="left" vertical="center"/>
    </xf>
    <xf numFmtId="0" fontId="28" fillId="12" borderId="13" xfId="0" applyFont="1" applyFill="1" applyBorder="1" applyAlignment="1">
      <alignment horizontal="left" vertical="center" wrapText="1"/>
    </xf>
    <xf numFmtId="0" fontId="28" fillId="12" borderId="6" xfId="0" applyFont="1" applyFill="1" applyBorder="1" applyAlignment="1">
      <alignment horizontal="left" vertical="center" wrapText="1"/>
    </xf>
    <xf numFmtId="0" fontId="28" fillId="12" borderId="26" xfId="0" applyFont="1" applyFill="1" applyBorder="1" applyAlignment="1">
      <alignment horizontal="left" vertical="center" wrapText="1"/>
    </xf>
    <xf numFmtId="0" fontId="28" fillId="12" borderId="50" xfId="0" applyFont="1" applyFill="1" applyBorder="1" applyAlignment="1">
      <alignment horizontal="left" vertical="center" wrapText="1"/>
    </xf>
    <xf numFmtId="0" fontId="28" fillId="12" borderId="33" xfId="0" applyFont="1" applyFill="1" applyBorder="1" applyAlignment="1">
      <alignment horizontal="left" vertical="center" wrapText="1"/>
    </xf>
    <xf numFmtId="0" fontId="28" fillId="12" borderId="38" xfId="0" applyFont="1" applyFill="1" applyBorder="1" applyAlignment="1">
      <alignment horizontal="left" vertical="center" wrapText="1"/>
    </xf>
    <xf numFmtId="0" fontId="28" fillId="12" borderId="79" xfId="0" applyFont="1" applyFill="1" applyBorder="1" applyAlignment="1">
      <alignment horizontal="left" vertical="center" wrapText="1"/>
    </xf>
    <xf numFmtId="0" fontId="28" fillId="12" borderId="58" xfId="0" applyFont="1" applyFill="1" applyBorder="1" applyAlignment="1">
      <alignment horizontal="left" vertical="center" wrapText="1"/>
    </xf>
    <xf numFmtId="0" fontId="28" fillId="12" borderId="37" xfId="0" applyFont="1" applyFill="1" applyBorder="1" applyAlignment="1">
      <alignment horizontal="left" vertical="center"/>
    </xf>
    <xf numFmtId="0" fontId="17" fillId="3" borderId="8" xfId="0" applyFont="1" applyFill="1" applyBorder="1" applyAlignment="1" applyProtection="1">
      <alignment horizontal="center" vertical="center"/>
      <protection locked="0" hidden="1"/>
    </xf>
    <xf numFmtId="0" fontId="17" fillId="3" borderId="9" xfId="0" applyFont="1" applyFill="1" applyBorder="1" applyAlignment="1" applyProtection="1">
      <alignment horizontal="center" vertical="center"/>
      <protection locked="0" hidden="1"/>
    </xf>
    <xf numFmtId="0" fontId="17" fillId="3" borderId="10" xfId="0" applyFont="1" applyFill="1" applyBorder="1" applyAlignment="1" applyProtection="1">
      <alignment horizontal="center" vertical="center"/>
      <protection locked="0" hidden="1"/>
    </xf>
    <xf numFmtId="0" fontId="28" fillId="12" borderId="18" xfId="0" applyFont="1" applyFill="1" applyBorder="1" applyAlignment="1">
      <alignment horizontal="left" vertical="center"/>
    </xf>
    <xf numFmtId="0" fontId="28" fillId="12" borderId="22" xfId="0" applyFont="1" applyFill="1" applyBorder="1" applyAlignment="1">
      <alignment horizontal="left" vertical="center"/>
    </xf>
    <xf numFmtId="0" fontId="57" fillId="3" borderId="10" xfId="0" applyFont="1" applyFill="1" applyBorder="1" applyAlignment="1">
      <alignment horizontal="center" vertical="center" wrapText="1"/>
    </xf>
    <xf numFmtId="0" fontId="55" fillId="12" borderId="1" xfId="0" applyFont="1" applyFill="1" applyBorder="1" applyAlignment="1">
      <alignment horizontal="center" vertical="center" wrapText="1"/>
    </xf>
    <xf numFmtId="0" fontId="55" fillId="12" borderId="4" xfId="0" applyFont="1" applyFill="1" applyBorder="1" applyAlignment="1">
      <alignment horizontal="center" vertical="center" wrapText="1"/>
    </xf>
    <xf numFmtId="0" fontId="55" fillId="12" borderId="13" xfId="0" applyFont="1" applyFill="1" applyBorder="1" applyAlignment="1">
      <alignment horizontal="center" vertical="center" wrapText="1"/>
    </xf>
    <xf numFmtId="0" fontId="55" fillId="12" borderId="8" xfId="0" applyFont="1" applyFill="1" applyBorder="1" applyAlignment="1">
      <alignment horizontal="left" vertical="center" wrapText="1"/>
    </xf>
    <xf numFmtId="0" fontId="55" fillId="12" borderId="10" xfId="0" applyFont="1" applyFill="1" applyBorder="1" applyAlignment="1">
      <alignment horizontal="left" vertical="center" wrapText="1"/>
    </xf>
    <xf numFmtId="0" fontId="28" fillId="12" borderId="8" xfId="0" applyFont="1" applyFill="1" applyBorder="1" applyAlignment="1">
      <alignment vertical="center" wrapText="1"/>
    </xf>
    <xf numFmtId="0" fontId="28" fillId="12" borderId="10" xfId="0" applyFont="1" applyFill="1" applyBorder="1" applyAlignment="1">
      <alignment vertical="center" wrapText="1"/>
    </xf>
    <xf numFmtId="0" fontId="28" fillId="12" borderId="18" xfId="0" applyFont="1" applyFill="1" applyBorder="1" applyAlignment="1">
      <alignment horizontal="center" vertical="center" wrapText="1"/>
    </xf>
    <xf numFmtId="0" fontId="28" fillId="12" borderId="34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 wrapText="1"/>
    </xf>
    <xf numFmtId="0" fontId="49" fillId="12" borderId="18" xfId="0" applyFont="1" applyFill="1" applyBorder="1" applyAlignment="1">
      <alignment horizontal="left" vertical="center"/>
    </xf>
    <xf numFmtId="0" fontId="49" fillId="12" borderId="23" xfId="0" applyFont="1" applyFill="1" applyBorder="1" applyAlignment="1">
      <alignment horizontal="left" vertical="center"/>
    </xf>
    <xf numFmtId="0" fontId="55" fillId="12" borderId="33" xfId="0" applyFont="1" applyFill="1" applyBorder="1" applyAlignment="1">
      <alignment horizontal="center" vertical="center" wrapText="1"/>
    </xf>
    <xf numFmtId="0" fontId="55" fillId="12" borderId="40" xfId="0" applyFont="1" applyFill="1" applyBorder="1" applyAlignment="1">
      <alignment horizontal="center" vertical="center" wrapText="1"/>
    </xf>
    <xf numFmtId="0" fontId="28" fillId="12" borderId="9" xfId="0" applyFont="1" applyFill="1" applyBorder="1" applyAlignment="1">
      <alignment horizontal="left" vertical="center"/>
    </xf>
    <xf numFmtId="0" fontId="28" fillId="12" borderId="13" xfId="0" applyFont="1" applyFill="1" applyBorder="1" applyAlignment="1">
      <alignment horizontal="left" vertical="center"/>
    </xf>
    <xf numFmtId="0" fontId="28" fillId="12" borderId="5" xfId="0" applyFont="1" applyFill="1" applyBorder="1" applyAlignment="1">
      <alignment horizontal="left" vertical="center"/>
    </xf>
    <xf numFmtId="0" fontId="28" fillId="12" borderId="17" xfId="0" applyFont="1" applyFill="1" applyBorder="1" applyAlignment="1">
      <alignment horizontal="left" vertical="center"/>
    </xf>
    <xf numFmtId="0" fontId="28" fillId="12" borderId="25" xfId="0" applyFont="1" applyFill="1" applyBorder="1" applyAlignment="1">
      <alignment horizontal="left" vertical="center"/>
    </xf>
    <xf numFmtId="0" fontId="34" fillId="12" borderId="67" xfId="0" applyFont="1" applyFill="1" applyBorder="1" applyAlignment="1">
      <alignment horizontal="left" vertical="center"/>
    </xf>
    <xf numFmtId="0" fontId="34" fillId="12" borderId="12" xfId="0" applyFont="1" applyFill="1" applyBorder="1" applyAlignment="1">
      <alignment horizontal="left" vertical="center"/>
    </xf>
    <xf numFmtId="0" fontId="28" fillId="12" borderId="51" xfId="0" applyFont="1" applyFill="1" applyBorder="1" applyAlignment="1">
      <alignment horizontal="center" vertical="center"/>
    </xf>
    <xf numFmtId="0" fontId="28" fillId="12" borderId="71" xfId="0" applyFont="1" applyFill="1" applyBorder="1" applyAlignment="1">
      <alignment horizontal="center" vertical="center"/>
    </xf>
    <xf numFmtId="0" fontId="28" fillId="12" borderId="49" xfId="0" applyFont="1" applyFill="1" applyBorder="1" applyAlignment="1">
      <alignment horizontal="left" vertical="center"/>
    </xf>
    <xf numFmtId="0" fontId="28" fillId="12" borderId="6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0" fontId="34" fillId="12" borderId="49" xfId="0" applyFont="1" applyFill="1" applyBorder="1" applyAlignment="1">
      <alignment horizontal="center" vertical="center" wrapText="1"/>
    </xf>
    <xf numFmtId="0" fontId="34" fillId="12" borderId="5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0" fontId="34" fillId="1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164" fontId="19" fillId="3" borderId="11" xfId="0" applyNumberFormat="1" applyFont="1" applyFill="1" applyBorder="1" applyAlignment="1">
      <alignment horizontal="center" vertical="center" wrapText="1"/>
    </xf>
    <xf numFmtId="164" fontId="19" fillId="3" borderId="15" xfId="0" applyNumberFormat="1" applyFont="1" applyFill="1" applyBorder="1" applyAlignment="1">
      <alignment horizontal="center" vertical="center" wrapText="1"/>
    </xf>
    <xf numFmtId="164" fontId="19" fillId="3" borderId="16" xfId="0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164" fontId="20" fillId="3" borderId="11" xfId="0" applyNumberFormat="1" applyFont="1" applyFill="1" applyBorder="1" applyAlignment="1">
      <alignment horizontal="center" vertical="center" wrapText="1"/>
    </xf>
    <xf numFmtId="164" fontId="20" fillId="3" borderId="15" xfId="0" applyNumberFormat="1" applyFont="1" applyFill="1" applyBorder="1" applyAlignment="1">
      <alignment horizontal="center" vertical="center" wrapText="1"/>
    </xf>
    <xf numFmtId="164" fontId="20" fillId="3" borderId="16" xfId="0" applyNumberFormat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35" fillId="10" borderId="8" xfId="0" applyFont="1" applyFill="1" applyBorder="1" applyAlignment="1">
      <alignment horizontal="center" vertical="center"/>
    </xf>
    <xf numFmtId="0" fontId="35" fillId="10" borderId="9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99" fillId="10" borderId="11" xfId="0" applyFont="1" applyFill="1" applyBorder="1" applyAlignment="1">
      <alignment horizontal="center" vertical="center"/>
    </xf>
    <xf numFmtId="0" fontId="99" fillId="10" borderId="16" xfId="0" applyFont="1" applyFill="1" applyBorder="1" applyAlignment="1">
      <alignment horizontal="center" vertical="center"/>
    </xf>
    <xf numFmtId="0" fontId="89" fillId="9" borderId="82" xfId="0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/>
    </xf>
    <xf numFmtId="0" fontId="86" fillId="0" borderId="0" xfId="0" applyFont="1" applyAlignment="1">
      <alignment horizontal="center"/>
    </xf>
    <xf numFmtId="17" fontId="100" fillId="0" borderId="0" xfId="0" applyNumberFormat="1" applyFont="1" applyFill="1" applyBorder="1" applyAlignment="1">
      <alignment horizontal="center" vertical="center" wrapText="1"/>
    </xf>
    <xf numFmtId="17" fontId="100" fillId="0" borderId="0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33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/>
              <a:t>ACUMULADO DE DISTRIBUCIÓN</a:t>
            </a:r>
            <a:r>
              <a:rPr lang="es-MX" sz="1800" b="1" baseline="0"/>
              <a:t> DE IMPUTADOS DE CARPETAS JUDICIALIZADAS EN EL ESTADO DE MORELOS</a:t>
            </a:r>
            <a:endParaRPr lang="es-MX" sz="18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57586844631568"/>
          <c:y val="0.1413986252224429"/>
          <c:w val="0.82930489662409157"/>
          <c:h val="0.809177991606553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6-443B-A9F9-62F872B339DE}"/>
              </c:ext>
            </c:extLst>
          </c:dPt>
          <c:dPt>
            <c:idx val="1"/>
            <c:invertIfNegative val="0"/>
            <c:bubble3D val="0"/>
            <c:spPr>
              <a:solidFill>
                <a:srgbClr val="FB35D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6-443B-A9F9-62F872B339D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26-443B-A9F9-62F872B339D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26-443B-A9F9-62F872B339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'IMPUTADOS  2022 '!$C$6:$C$9</c:f>
              <c:strCache>
                <c:ptCount val="4"/>
                <c:pt idx="0">
                  <c:v>MASCULINO</c:v>
                </c:pt>
                <c:pt idx="1">
                  <c:v>FEMENINA</c:v>
                </c:pt>
                <c:pt idx="2">
                  <c:v>LGBTIQ+</c:v>
                </c:pt>
                <c:pt idx="3">
                  <c:v>NO ESPECIFICADO</c:v>
                </c:pt>
              </c:strCache>
            </c:strRef>
          </c:cat>
          <c:val>
            <c:numRef>
              <c:f>'IMPUTADOS  2022 '!$AN$6:$AN$9</c:f>
              <c:numCache>
                <c:formatCode>General</c:formatCode>
                <c:ptCount val="4"/>
                <c:pt idx="0">
                  <c:v>766</c:v>
                </c:pt>
                <c:pt idx="1">
                  <c:v>159</c:v>
                </c:pt>
                <c:pt idx="2">
                  <c:v>0</c:v>
                </c:pt>
                <c:pt idx="3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0226-443B-A9F9-62F872B3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10001184"/>
        <c:axId val="510001576"/>
      </c:barChart>
      <c:catAx>
        <c:axId val="510001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0001576"/>
        <c:crosses val="autoZero"/>
        <c:auto val="1"/>
        <c:lblAlgn val="ctr"/>
        <c:lblOffset val="100"/>
        <c:noMultiLvlLbl val="0"/>
      </c:catAx>
      <c:valAx>
        <c:axId val="51000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000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/>
              <a:t>ACUMULADO DE DISTRIBUCIÓN</a:t>
            </a:r>
            <a:r>
              <a:rPr lang="es-MX" sz="1800" b="1" baseline="0"/>
              <a:t> DE VÍCTIMAS DE CARPETAS JUDICIALIZADAS EN EL ESTADO DE MORELOS</a:t>
            </a:r>
            <a:endParaRPr lang="es-MX" sz="18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57586844631568"/>
          <c:y val="0.1413986252224429"/>
          <c:w val="0.82930489662409157"/>
          <c:h val="0.809177991606553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26-4E6E-A494-4547B44FE8C6}"/>
              </c:ext>
            </c:extLst>
          </c:dPt>
          <c:dPt>
            <c:idx val="1"/>
            <c:invertIfNegative val="0"/>
            <c:bubble3D val="0"/>
            <c:spPr>
              <a:solidFill>
                <a:srgbClr val="FB35D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26-4E6E-A494-4547B44FE8C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26-4E6E-A494-4547B44FE8C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26-4E6E-A494-4547B44FE8C6}"/>
              </c:ext>
            </c:extLst>
          </c:dPt>
          <c:dPt>
            <c:idx val="4"/>
            <c:invertIfNegative val="0"/>
            <c:bubble3D val="0"/>
            <c:spPr>
              <a:solidFill>
                <a:srgbClr val="F8B2F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A26-4E6E-A494-4547B44FE8C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A26-4E6E-A494-4547B44FE8C6}"/>
              </c:ext>
            </c:extLst>
          </c:dPt>
          <c:dPt>
            <c:idx val="6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A26-4E6E-A494-4547B44FE8C6}"/>
              </c:ext>
            </c:extLst>
          </c:dPt>
          <c:dPt>
            <c:idx val="7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A26-4E6E-A494-4547B44FE8C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60A-4895-85DB-C20D403D1D8A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60A-4895-85DB-C20D403D1D8A}"/>
              </c:ext>
            </c:extLst>
          </c:dPt>
          <c:dPt>
            <c:idx val="10"/>
            <c:invertIfNegative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60A-4895-85DB-C20D403D1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'VICTIMAS 2022'!$C$6:$C$16</c:f>
              <c:strCache>
                <c:ptCount val="11"/>
                <c:pt idx="0">
                  <c:v>MASCULINO</c:v>
                </c:pt>
                <c:pt idx="1">
                  <c:v>FEMENINA</c:v>
                </c:pt>
                <c:pt idx="2">
                  <c:v>LGBTIQ+</c:v>
                </c:pt>
                <c:pt idx="3">
                  <c:v>MENOR VÍCTIMA MASCULINO</c:v>
                </c:pt>
                <c:pt idx="4">
                  <c:v>MENOR VÍCTIMA FEMENINA</c:v>
                </c:pt>
                <c:pt idx="5">
                  <c:v>MENOR DE IDENTIDAD RESERVADA</c:v>
                </c:pt>
                <c:pt idx="6">
                  <c:v>PERSONA MORAL</c:v>
                </c:pt>
                <c:pt idx="7">
                  <c:v>EL ESTADO</c:v>
                </c:pt>
                <c:pt idx="8">
                  <c:v>LA SOCIEDAD</c:v>
                </c:pt>
                <c:pt idx="9">
                  <c:v>NO ESPECIFICADA</c:v>
                </c:pt>
                <c:pt idx="10">
                  <c:v>DE IDENTIDAD RESERVADA</c:v>
                </c:pt>
              </c:strCache>
            </c:strRef>
          </c:cat>
          <c:val>
            <c:numRef>
              <c:f>'VICTIMAS 2022'!$AN$6:$AN$16</c:f>
              <c:numCache>
                <c:formatCode>General</c:formatCode>
                <c:ptCount val="11"/>
                <c:pt idx="0">
                  <c:v>227</c:v>
                </c:pt>
                <c:pt idx="1">
                  <c:v>247</c:v>
                </c:pt>
                <c:pt idx="2">
                  <c:v>0</c:v>
                </c:pt>
                <c:pt idx="3">
                  <c:v>25</c:v>
                </c:pt>
                <c:pt idx="4">
                  <c:v>37</c:v>
                </c:pt>
                <c:pt idx="5">
                  <c:v>22</c:v>
                </c:pt>
                <c:pt idx="6">
                  <c:v>56</c:v>
                </c:pt>
                <c:pt idx="7">
                  <c:v>15</c:v>
                </c:pt>
                <c:pt idx="8">
                  <c:v>173</c:v>
                </c:pt>
                <c:pt idx="9">
                  <c:v>27</c:v>
                </c:pt>
                <c:pt idx="10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4A26-4E6E-A494-4547B44F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4784304"/>
        <c:axId val="284784696"/>
      </c:barChart>
      <c:catAx>
        <c:axId val="28478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784696"/>
        <c:crosses val="autoZero"/>
        <c:auto val="1"/>
        <c:lblAlgn val="ctr"/>
        <c:lblOffset val="100"/>
        <c:noMultiLvlLbl val="0"/>
      </c:catAx>
      <c:valAx>
        <c:axId val="284784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78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105334</xdr:rowOff>
    </xdr:from>
    <xdr:to>
      <xdr:col>0</xdr:col>
      <xdr:colOff>924149</xdr:colOff>
      <xdr:row>3</xdr:row>
      <xdr:rowOff>75694</xdr:rowOff>
    </xdr:to>
    <xdr:pic>
      <xdr:nvPicPr>
        <xdr:cNvPr id="3" name="Picture 15" descr="final-01-0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0052" y="0"/>
          <a:ext cx="1217517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113120</xdr:colOff>
      <xdr:row>0</xdr:row>
      <xdr:rowOff>76201</xdr:rowOff>
    </xdr:from>
    <xdr:to>
      <xdr:col>2</xdr:col>
      <xdr:colOff>257735</xdr:colOff>
      <xdr:row>2</xdr:row>
      <xdr:rowOff>224302</xdr:rowOff>
    </xdr:to>
    <xdr:pic>
      <xdr:nvPicPr>
        <xdr:cNvPr id="2" name="Picture 15" descr="final-01-01">
          <a:extLst>
            <a:ext uri="{FF2B5EF4-FFF2-40B4-BE49-F238E27FC236}">
              <a16:creationId xmlns:a16="http://schemas.microsoft.com/office/drawing/2014/main" xmlns="" id="{0A07D595-DAD6-4A4B-B671-DD1B3B02D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20" y="76201"/>
          <a:ext cx="1714335" cy="430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</xdr:colOff>
      <xdr:row>11</xdr:row>
      <xdr:rowOff>152398</xdr:rowOff>
    </xdr:from>
    <xdr:to>
      <xdr:col>40</xdr:col>
      <xdr:colOff>868680</xdr:colOff>
      <xdr:row>33</xdr:row>
      <xdr:rowOff>708212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39323BE-C216-46B9-AE42-F849D8AA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113120</xdr:colOff>
      <xdr:row>0</xdr:row>
      <xdr:rowOff>76201</xdr:rowOff>
    </xdr:from>
    <xdr:to>
      <xdr:col>2</xdr:col>
      <xdr:colOff>257735</xdr:colOff>
      <xdr:row>2</xdr:row>
      <xdr:rowOff>224302</xdr:rowOff>
    </xdr:to>
    <xdr:pic>
      <xdr:nvPicPr>
        <xdr:cNvPr id="2" name="Picture 15" descr="final-01-0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20" y="76201"/>
          <a:ext cx="1714335" cy="430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</xdr:colOff>
      <xdr:row>18</xdr:row>
      <xdr:rowOff>152398</xdr:rowOff>
    </xdr:from>
    <xdr:to>
      <xdr:col>40</xdr:col>
      <xdr:colOff>868680</xdr:colOff>
      <xdr:row>40</xdr:row>
      <xdr:rowOff>708212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ISTICA%20TJO\Anual%20estatal\D_Estad&#237;sticas_2019__%20Anual%20Estatal%20_FIN%2070%20PORCIENTO%20RESTAU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ISTICA%20TJO\Anual%20estatal\D_Estad&#237;sticas_2019__%20Anual%20Estatal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ísticaGral"/>
      <sheetName val="NOV2019"/>
      <sheetName val="DELITOS Generales"/>
      <sheetName val="CD_Leg-Ileg"/>
      <sheetName val="CDelitoyVAP"/>
      <sheetName val="JOxDelito_ok"/>
      <sheetName val="SENTENCIAS JO_ok"/>
      <sheetName val="AbreviadosxDelito"/>
      <sheetName val="Comparativo_causas"/>
      <sheetName val="AR"/>
      <sheetName val="SuspCondicionalProceso"/>
      <sheetName val="Sobreseimientos_delito"/>
      <sheetName val="AcdoRepxDelito"/>
      <sheetName val="VICTIMAS_ok"/>
      <sheetName val="GENERALES_IMPUT"/>
      <sheetName val="MedCaut"/>
      <sheetName val="MedCaut CN"/>
      <sheetName val="CasacionXX"/>
      <sheetName val="ApelacionesXX"/>
      <sheetName val="AMPAROS XX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C5" t="str">
            <v>MASCULINO</v>
          </cell>
        </row>
      </sheetData>
      <sheetData sheetId="15">
        <row r="13">
          <cell r="P13">
            <v>0</v>
          </cell>
        </row>
      </sheetData>
      <sheetData sheetId="16">
        <row r="19">
          <cell r="P19">
            <v>1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ísticaGral"/>
      <sheetName val="NOV2019"/>
      <sheetName val="DELITOS Generales"/>
      <sheetName val="CD_Leg-Ileg"/>
      <sheetName val="CDelitoyVAP"/>
      <sheetName val="Audiencias prog-celeb"/>
      <sheetName val="Aud_duración JC´s)"/>
      <sheetName val="JOxDelito"/>
      <sheetName val="Aud_duración JOral"/>
      <sheetName val="ESTADISTICA JO"/>
      <sheetName val="SENTENCIAS JO_ok"/>
      <sheetName val="AbreviadosxDelito"/>
      <sheetName val="Comparativo_causas"/>
      <sheetName val="AR"/>
      <sheetName val="SuspCondicionalProceso"/>
      <sheetName val="Sobreseimientos_delito"/>
      <sheetName val="AcdoRepxDelito"/>
      <sheetName val="VICTIMAS"/>
      <sheetName val="GENERALES_IMPUT"/>
      <sheetName val="MedCaut"/>
      <sheetName val="MedCaut CN"/>
      <sheetName val="CasacionXX"/>
      <sheetName val="ApelacionesXX"/>
      <sheetName val="AMPAROS XX"/>
      <sheetName val="Hoja1"/>
    </sheetNames>
    <sheetDataSet>
      <sheetData sheetId="0">
        <row r="32">
          <cell r="F32" t="str">
            <v>OCTUBRE 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P12">
            <v>1290</v>
          </cell>
        </row>
      </sheetData>
      <sheetData sheetId="19">
        <row r="13">
          <cell r="P13">
            <v>0</v>
          </cell>
        </row>
      </sheetData>
      <sheetData sheetId="20">
        <row r="19">
          <cell r="P19">
            <v>1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S197"/>
  <sheetViews>
    <sheetView showGridLines="0" tabSelected="1" zoomScale="85" zoomScaleNormal="85" zoomScaleSheetLayoutView="93" zoomScalePageLayoutView="115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I21" sqref="I21"/>
    </sheetView>
  </sheetViews>
  <sheetFormatPr baseColWidth="10" defaultColWidth="11.44140625" defaultRowHeight="15" x14ac:dyDescent="0.25"/>
  <cols>
    <col min="1" max="1" width="48.44140625" style="1" customWidth="1"/>
    <col min="2" max="2" width="48.33203125" style="1" customWidth="1"/>
    <col min="3" max="3" width="12.6640625" style="395" customWidth="1"/>
    <col min="4" max="4" width="12.6640625" style="396" customWidth="1"/>
    <col min="5" max="5" width="12.6640625" style="397" customWidth="1"/>
    <col min="6" max="6" width="12.6640625" style="395" customWidth="1"/>
    <col min="7" max="7" width="12.6640625" style="396" customWidth="1"/>
    <col min="8" max="8" width="12.6640625" style="398" customWidth="1"/>
    <col min="9" max="9" width="12.6640625" style="395" customWidth="1"/>
    <col min="10" max="10" width="12.6640625" style="396" customWidth="1"/>
    <col min="11" max="11" width="12.6640625" style="398" customWidth="1"/>
    <col min="12" max="12" width="12.6640625" style="314" hidden="1" customWidth="1"/>
    <col min="13" max="13" width="12.6640625" style="399" hidden="1" customWidth="1"/>
    <col min="14" max="14" width="12.6640625" style="400" hidden="1" customWidth="1"/>
    <col min="15" max="15" width="12.6640625" style="314" hidden="1" customWidth="1"/>
    <col min="16" max="16" width="12.6640625" style="399" hidden="1" customWidth="1"/>
    <col min="17" max="17" width="12.6640625" style="400" hidden="1" customWidth="1"/>
    <col min="18" max="18" width="12.6640625" style="314" hidden="1" customWidth="1"/>
    <col min="19" max="19" width="12.6640625" style="399" hidden="1" customWidth="1"/>
    <col min="20" max="20" width="12.6640625" style="400" hidden="1" customWidth="1"/>
    <col min="21" max="21" width="11.33203125" style="401" hidden="1" customWidth="1"/>
    <col min="22" max="22" width="9.6640625" style="402" hidden="1" customWidth="1"/>
    <col min="23" max="23" width="9.6640625" style="403" hidden="1" customWidth="1"/>
    <col min="24" max="24" width="9.6640625" style="404" hidden="1" customWidth="1"/>
    <col min="25" max="25" width="9.6640625" style="405" hidden="1" customWidth="1"/>
    <col min="26" max="26" width="9.6640625" style="406" hidden="1" customWidth="1"/>
    <col min="27" max="27" width="9.6640625" style="314" hidden="1" customWidth="1"/>
    <col min="28" max="28" width="9.6640625" style="399" hidden="1" customWidth="1"/>
    <col min="29" max="29" width="10.44140625" style="400" hidden="1" customWidth="1"/>
    <col min="30" max="30" width="9.6640625" style="314" hidden="1" customWidth="1"/>
    <col min="31" max="31" width="9.6640625" style="407" hidden="1" customWidth="1"/>
    <col min="32" max="32" width="9.6640625" style="406" hidden="1" customWidth="1"/>
    <col min="33" max="33" width="9.6640625" style="408" hidden="1" customWidth="1"/>
    <col min="34" max="34" width="9.6640625" style="409" hidden="1" customWidth="1"/>
    <col min="35" max="35" width="9.6640625" style="410" hidden="1" customWidth="1"/>
    <col min="36" max="36" width="9.6640625" style="408" hidden="1" customWidth="1"/>
    <col min="37" max="37" width="9" style="411" hidden="1" customWidth="1"/>
    <col min="38" max="38" width="9.33203125" style="410" hidden="1" customWidth="1"/>
    <col min="39" max="39" width="14.33203125" style="410" customWidth="1"/>
    <col min="40" max="40" width="14.44140625" style="412" customWidth="1"/>
    <col min="41" max="41" width="14" style="411" customWidth="1"/>
    <col min="42" max="42" width="12.33203125" style="413" customWidth="1"/>
    <col min="43" max="43" width="14" style="414" customWidth="1"/>
    <col min="44" max="44" width="12.33203125" style="415" customWidth="1"/>
    <col min="45" max="45" width="16.33203125" style="416" customWidth="1"/>
    <col min="46" max="16384" width="11.44140625" style="1"/>
  </cols>
  <sheetData>
    <row r="1" spans="1:45" ht="42" hidden="1" customHeight="1" x14ac:dyDescent="0.25">
      <c r="A1" s="1023" t="s">
        <v>0</v>
      </c>
      <c r="B1" s="1024"/>
      <c r="C1" s="1024"/>
      <c r="D1" s="1024"/>
      <c r="E1" s="1024"/>
      <c r="F1" s="1024"/>
      <c r="G1" s="1024"/>
      <c r="H1" s="1024"/>
      <c r="I1" s="1024"/>
      <c r="J1" s="1024"/>
      <c r="K1" s="1024"/>
      <c r="L1" s="1024"/>
      <c r="M1" s="1024"/>
      <c r="N1" s="1024"/>
      <c r="O1" s="1024"/>
      <c r="P1" s="1024"/>
      <c r="Q1" s="1024"/>
      <c r="R1" s="1024"/>
      <c r="S1" s="1024"/>
      <c r="T1" s="1024"/>
      <c r="U1" s="1024"/>
      <c r="V1" s="1024"/>
      <c r="W1" s="1024"/>
      <c r="X1" s="1024"/>
      <c r="Y1" s="1024"/>
      <c r="Z1" s="1024"/>
      <c r="AA1" s="1024"/>
      <c r="AB1" s="1024"/>
      <c r="AC1" s="1024"/>
      <c r="AD1" s="1024"/>
      <c r="AE1" s="1024"/>
      <c r="AF1" s="1024"/>
      <c r="AG1" s="1024"/>
      <c r="AH1" s="1024"/>
      <c r="AI1" s="1024"/>
      <c r="AJ1" s="1024"/>
      <c r="AK1" s="1024"/>
      <c r="AL1" s="1024"/>
      <c r="AM1" s="1024"/>
      <c r="AN1" s="1024"/>
      <c r="AO1" s="1024"/>
      <c r="AP1" s="1024"/>
      <c r="AQ1" s="1024"/>
      <c r="AR1" s="1024"/>
      <c r="AS1" s="1024"/>
    </row>
    <row r="2" spans="1:45" ht="19.5" hidden="1" customHeight="1" x14ac:dyDescent="0.25">
      <c r="A2" s="1024"/>
      <c r="B2" s="1024"/>
      <c r="C2" s="1024"/>
      <c r="D2" s="1024"/>
      <c r="E2" s="1024"/>
      <c r="F2" s="1024"/>
      <c r="G2" s="1024"/>
      <c r="H2" s="1024"/>
      <c r="I2" s="1024"/>
      <c r="J2" s="1024"/>
      <c r="K2" s="1024"/>
      <c r="L2" s="1024"/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4"/>
      <c r="X2" s="1024"/>
      <c r="Y2" s="1024"/>
      <c r="Z2" s="1024"/>
      <c r="AA2" s="1024"/>
      <c r="AB2" s="1024"/>
      <c r="AC2" s="1024"/>
      <c r="AD2" s="1024"/>
      <c r="AE2" s="1024"/>
      <c r="AF2" s="1024"/>
      <c r="AG2" s="1024"/>
      <c r="AH2" s="1024"/>
      <c r="AI2" s="1024"/>
      <c r="AJ2" s="1024"/>
      <c r="AK2" s="1024"/>
      <c r="AL2" s="1024"/>
      <c r="AM2" s="1024"/>
      <c r="AN2" s="1024"/>
      <c r="AO2" s="1024"/>
      <c r="AP2" s="1024"/>
      <c r="AQ2" s="1024"/>
      <c r="AR2" s="1024"/>
      <c r="AS2" s="1024"/>
    </row>
    <row r="3" spans="1:45" ht="46.5" hidden="1" customHeight="1" x14ac:dyDescent="0.25">
      <c r="A3" s="1024"/>
      <c r="B3" s="1024"/>
      <c r="C3" s="1024"/>
      <c r="D3" s="1024"/>
      <c r="E3" s="1024"/>
      <c r="F3" s="1024"/>
      <c r="G3" s="1024"/>
      <c r="H3" s="1024"/>
      <c r="I3" s="1024"/>
      <c r="J3" s="1024"/>
      <c r="K3" s="1024"/>
      <c r="L3" s="1024"/>
      <c r="M3" s="1024"/>
      <c r="N3" s="1024"/>
      <c r="O3" s="1024"/>
      <c r="P3" s="1024"/>
      <c r="Q3" s="1024"/>
      <c r="R3" s="1024"/>
      <c r="S3" s="1024"/>
      <c r="T3" s="1024"/>
      <c r="U3" s="1024"/>
      <c r="V3" s="1024"/>
      <c r="W3" s="1024"/>
      <c r="X3" s="1024"/>
      <c r="Y3" s="1024"/>
      <c r="Z3" s="1024"/>
      <c r="AA3" s="1024"/>
      <c r="AB3" s="1024"/>
      <c r="AC3" s="1024"/>
      <c r="AD3" s="1024"/>
      <c r="AE3" s="1024"/>
      <c r="AF3" s="1024"/>
      <c r="AG3" s="1024"/>
      <c r="AH3" s="1024"/>
      <c r="AI3" s="1024"/>
      <c r="AJ3" s="1024"/>
      <c r="AK3" s="1024"/>
      <c r="AL3" s="1024"/>
      <c r="AM3" s="1024"/>
      <c r="AN3" s="1024"/>
      <c r="AO3" s="1024"/>
      <c r="AP3" s="1024"/>
      <c r="AQ3" s="1024"/>
      <c r="AR3" s="1024"/>
      <c r="AS3" s="1024"/>
    </row>
    <row r="4" spans="1:45" ht="20.25" hidden="1" customHeight="1" x14ac:dyDescent="0.25">
      <c r="A4" s="2"/>
      <c r="B4" s="2"/>
      <c r="C4" s="3"/>
      <c r="D4" s="4"/>
      <c r="E4" s="5"/>
      <c r="F4" s="3"/>
      <c r="G4" s="4"/>
      <c r="H4" s="6"/>
      <c r="I4" s="3"/>
      <c r="J4" s="4"/>
      <c r="K4" s="6"/>
      <c r="L4" s="7"/>
      <c r="M4" s="8"/>
      <c r="N4" s="9"/>
      <c r="O4" s="7"/>
      <c r="P4" s="8"/>
      <c r="Q4" s="9"/>
      <c r="R4" s="7"/>
      <c r="S4" s="8"/>
      <c r="T4" s="9"/>
      <c r="U4" s="7"/>
      <c r="V4" s="8"/>
      <c r="W4" s="9"/>
      <c r="X4" s="10"/>
      <c r="Y4" s="11"/>
      <c r="Z4" s="12"/>
      <c r="AA4" s="7"/>
      <c r="AB4" s="8"/>
      <c r="AC4" s="9"/>
      <c r="AD4" s="7"/>
      <c r="AE4" s="13"/>
      <c r="AF4" s="12"/>
      <c r="AG4" s="7"/>
      <c r="AH4" s="14"/>
      <c r="AI4" s="9"/>
      <c r="AJ4" s="7"/>
      <c r="AK4" s="8" t="s">
        <v>1</v>
      </c>
      <c r="AL4" s="9"/>
      <c r="AM4" s="9"/>
      <c r="AN4" s="15"/>
      <c r="AO4" s="8"/>
      <c r="AP4" s="16"/>
      <c r="AQ4" s="17"/>
      <c r="AR4" s="18"/>
      <c r="AS4" s="2"/>
    </row>
    <row r="5" spans="1:45" ht="18" hidden="1" customHeight="1" x14ac:dyDescent="0.25">
      <c r="A5" s="1025" t="s">
        <v>2</v>
      </c>
      <c r="B5" s="1026"/>
      <c r="C5" s="1026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6"/>
      <c r="AL5" s="1026"/>
      <c r="AM5" s="1026"/>
      <c r="AN5" s="1026"/>
      <c r="AO5" s="1026"/>
      <c r="AP5" s="1026"/>
      <c r="AQ5" s="1026"/>
      <c r="AR5" s="1026"/>
      <c r="AS5" s="1026"/>
    </row>
    <row r="6" spans="1:45" ht="23.25" hidden="1" customHeight="1" x14ac:dyDescent="0.25">
      <c r="A6" s="1027"/>
      <c r="B6" s="1028"/>
      <c r="C6" s="1029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29"/>
      <c r="AL6" s="1029"/>
      <c r="AM6" s="1029"/>
      <c r="AN6" s="1029"/>
      <c r="AO6" s="1029"/>
      <c r="AP6" s="1029"/>
      <c r="AQ6" s="1029"/>
      <c r="AR6" s="1029"/>
      <c r="AS6" s="1029"/>
    </row>
    <row r="7" spans="1:45" ht="25.2" customHeight="1" thickBot="1" x14ac:dyDescent="0.3">
      <c r="A7" s="1030" t="s">
        <v>3</v>
      </c>
      <c r="B7" s="1014"/>
      <c r="C7" s="1031" t="s">
        <v>4</v>
      </c>
      <c r="D7" s="1032"/>
      <c r="E7" s="1032"/>
      <c r="F7" s="1031" t="s">
        <v>5</v>
      </c>
      <c r="G7" s="1032"/>
      <c r="H7" s="1033"/>
      <c r="I7" s="1031" t="s">
        <v>6</v>
      </c>
      <c r="J7" s="1032"/>
      <c r="K7" s="1033"/>
      <c r="L7" s="1032" t="s">
        <v>7</v>
      </c>
      <c r="M7" s="1032"/>
      <c r="N7" s="1032"/>
      <c r="O7" s="1031" t="s">
        <v>8</v>
      </c>
      <c r="P7" s="1032"/>
      <c r="Q7" s="1032"/>
      <c r="R7" s="1031" t="s">
        <v>9</v>
      </c>
      <c r="S7" s="1032"/>
      <c r="T7" s="1033"/>
      <c r="U7" s="1032" t="s">
        <v>10</v>
      </c>
      <c r="V7" s="1032"/>
      <c r="W7" s="1032"/>
      <c r="X7" s="1031" t="s">
        <v>11</v>
      </c>
      <c r="Y7" s="1032"/>
      <c r="Z7" s="1033"/>
      <c r="AA7" s="1032" t="s">
        <v>12</v>
      </c>
      <c r="AB7" s="1032"/>
      <c r="AC7" s="1032"/>
      <c r="AD7" s="1031" t="s">
        <v>13</v>
      </c>
      <c r="AE7" s="1032"/>
      <c r="AF7" s="1032"/>
      <c r="AG7" s="1031" t="s">
        <v>14</v>
      </c>
      <c r="AH7" s="1032"/>
      <c r="AI7" s="1033"/>
      <c r="AJ7" s="1031" t="s">
        <v>15</v>
      </c>
      <c r="AK7" s="1032"/>
      <c r="AL7" s="1033"/>
      <c r="AM7" s="1049" t="s">
        <v>16</v>
      </c>
      <c r="AN7" s="1034" t="s">
        <v>17</v>
      </c>
      <c r="AO7" s="1037" t="s">
        <v>18</v>
      </c>
      <c r="AP7" s="1040" t="s">
        <v>17</v>
      </c>
      <c r="AQ7" s="1043" t="s">
        <v>19</v>
      </c>
      <c r="AR7" s="1046" t="s">
        <v>17</v>
      </c>
      <c r="AS7" s="1049" t="s">
        <v>193</v>
      </c>
    </row>
    <row r="8" spans="1:45" ht="25.95" customHeight="1" thickBot="1" x14ac:dyDescent="0.3">
      <c r="A8" s="19"/>
      <c r="B8" s="20"/>
      <c r="C8" s="21" t="s">
        <v>20</v>
      </c>
      <c r="D8" s="22" t="s">
        <v>21</v>
      </c>
      <c r="E8" s="23" t="s">
        <v>22</v>
      </c>
      <c r="F8" s="21" t="s">
        <v>20</v>
      </c>
      <c r="G8" s="22" t="s">
        <v>21</v>
      </c>
      <c r="H8" s="24" t="s">
        <v>22</v>
      </c>
      <c r="I8" s="21" t="s">
        <v>20</v>
      </c>
      <c r="J8" s="22" t="s">
        <v>21</v>
      </c>
      <c r="K8" s="24" t="s">
        <v>22</v>
      </c>
      <c r="L8" s="25" t="s">
        <v>20</v>
      </c>
      <c r="M8" s="22" t="s">
        <v>21</v>
      </c>
      <c r="N8" s="24" t="s">
        <v>22</v>
      </c>
      <c r="O8" s="21" t="s">
        <v>20</v>
      </c>
      <c r="P8" s="22" t="s">
        <v>21</v>
      </c>
      <c r="Q8" s="24" t="s">
        <v>22</v>
      </c>
      <c r="R8" s="21" t="s">
        <v>20</v>
      </c>
      <c r="S8" s="22" t="s">
        <v>21</v>
      </c>
      <c r="T8" s="24" t="s">
        <v>22</v>
      </c>
      <c r="U8" s="21" t="s">
        <v>20</v>
      </c>
      <c r="V8" s="22" t="s">
        <v>21</v>
      </c>
      <c r="W8" s="26" t="s">
        <v>22</v>
      </c>
      <c r="X8" s="21" t="s">
        <v>20</v>
      </c>
      <c r="Y8" s="22" t="s">
        <v>21</v>
      </c>
      <c r="Z8" s="24" t="s">
        <v>22</v>
      </c>
      <c r="AA8" s="25" t="s">
        <v>20</v>
      </c>
      <c r="AB8" s="22" t="s">
        <v>21</v>
      </c>
      <c r="AC8" s="24" t="s">
        <v>22</v>
      </c>
      <c r="AD8" s="21" t="s">
        <v>20</v>
      </c>
      <c r="AE8" s="22" t="s">
        <v>21</v>
      </c>
      <c r="AF8" s="26" t="s">
        <v>22</v>
      </c>
      <c r="AG8" s="21" t="s">
        <v>20</v>
      </c>
      <c r="AH8" s="22" t="s">
        <v>21</v>
      </c>
      <c r="AI8" s="24" t="s">
        <v>22</v>
      </c>
      <c r="AJ8" s="21" t="s">
        <v>20</v>
      </c>
      <c r="AK8" s="22" t="s">
        <v>21</v>
      </c>
      <c r="AL8" s="24" t="s">
        <v>22</v>
      </c>
      <c r="AM8" s="1050"/>
      <c r="AN8" s="1035"/>
      <c r="AO8" s="1038"/>
      <c r="AP8" s="1041"/>
      <c r="AQ8" s="1044"/>
      <c r="AR8" s="1047"/>
      <c r="AS8" s="1050"/>
    </row>
    <row r="9" spans="1:45" s="42" customFormat="1" ht="37.5" customHeight="1" thickBot="1" x14ac:dyDescent="0.3">
      <c r="A9" s="1013" t="s">
        <v>23</v>
      </c>
      <c r="B9" s="1014"/>
      <c r="C9" s="27" t="s">
        <v>4</v>
      </c>
      <c r="D9" s="28" t="s">
        <v>4</v>
      </c>
      <c r="E9" s="29" t="s">
        <v>4</v>
      </c>
      <c r="F9" s="27" t="s">
        <v>5</v>
      </c>
      <c r="G9" s="28" t="s">
        <v>5</v>
      </c>
      <c r="H9" s="30" t="s">
        <v>5</v>
      </c>
      <c r="I9" s="27" t="s">
        <v>6</v>
      </c>
      <c r="J9" s="31" t="s">
        <v>6</v>
      </c>
      <c r="K9" s="30" t="s">
        <v>6</v>
      </c>
      <c r="L9" s="27" t="s">
        <v>7</v>
      </c>
      <c r="M9" s="31" t="s">
        <v>7</v>
      </c>
      <c r="N9" s="30" t="s">
        <v>7</v>
      </c>
      <c r="O9" s="32" t="s">
        <v>8</v>
      </c>
      <c r="P9" s="31" t="s">
        <v>8</v>
      </c>
      <c r="Q9" s="33" t="s">
        <v>8</v>
      </c>
      <c r="R9" s="34" t="s">
        <v>9</v>
      </c>
      <c r="S9" s="31" t="s">
        <v>9</v>
      </c>
      <c r="T9" s="30" t="s">
        <v>9</v>
      </c>
      <c r="U9" s="34" t="s">
        <v>10</v>
      </c>
      <c r="V9" s="31" t="s">
        <v>10</v>
      </c>
      <c r="W9" s="33" t="s">
        <v>10</v>
      </c>
      <c r="X9" s="35" t="s">
        <v>24</v>
      </c>
      <c r="Y9" s="36" t="s">
        <v>24</v>
      </c>
      <c r="Z9" s="37" t="s">
        <v>24</v>
      </c>
      <c r="AA9" s="38" t="s">
        <v>25</v>
      </c>
      <c r="AB9" s="39" t="s">
        <v>25</v>
      </c>
      <c r="AC9" s="40" t="s">
        <v>25</v>
      </c>
      <c r="AD9" s="34" t="s">
        <v>26</v>
      </c>
      <c r="AE9" s="41" t="s">
        <v>26</v>
      </c>
      <c r="AF9" s="33" t="s">
        <v>26</v>
      </c>
      <c r="AG9" s="34" t="s">
        <v>27</v>
      </c>
      <c r="AH9" s="41" t="s">
        <v>27</v>
      </c>
      <c r="AI9" s="30" t="s">
        <v>27</v>
      </c>
      <c r="AJ9" s="34" t="s">
        <v>28</v>
      </c>
      <c r="AK9" s="41" t="s">
        <v>28</v>
      </c>
      <c r="AL9" s="30" t="s">
        <v>28</v>
      </c>
      <c r="AM9" s="1051"/>
      <c r="AN9" s="1036"/>
      <c r="AO9" s="1039"/>
      <c r="AP9" s="1042"/>
      <c r="AQ9" s="1045"/>
      <c r="AR9" s="1048"/>
      <c r="AS9" s="1051"/>
    </row>
    <row r="10" spans="1:45" s="54" customFormat="1" ht="15.75" customHeight="1" thickBot="1" x14ac:dyDescent="0.3">
      <c r="A10" s="1015" t="s">
        <v>198</v>
      </c>
      <c r="B10" s="43" t="s">
        <v>29</v>
      </c>
      <c r="C10" s="44">
        <v>110</v>
      </c>
      <c r="D10" s="45">
        <v>36</v>
      </c>
      <c r="E10" s="46">
        <v>69</v>
      </c>
      <c r="F10" s="44">
        <v>126</v>
      </c>
      <c r="G10" s="47">
        <v>55</v>
      </c>
      <c r="H10" s="48">
        <v>84</v>
      </c>
      <c r="I10" s="44">
        <v>152</v>
      </c>
      <c r="J10" s="47">
        <v>54</v>
      </c>
      <c r="K10" s="48">
        <v>87</v>
      </c>
      <c r="L10" s="550"/>
      <c r="M10" s="551"/>
      <c r="N10" s="552"/>
      <c r="O10" s="553"/>
      <c r="P10" s="551"/>
      <c r="Q10" s="552"/>
      <c r="R10" s="553"/>
      <c r="S10" s="551"/>
      <c r="T10" s="552"/>
      <c r="U10" s="553"/>
      <c r="V10" s="551"/>
      <c r="W10" s="554"/>
      <c r="X10" s="553"/>
      <c r="Y10" s="551"/>
      <c r="Z10" s="552"/>
      <c r="AA10" s="550"/>
      <c r="AB10" s="551"/>
      <c r="AC10" s="552"/>
      <c r="AD10" s="550"/>
      <c r="AE10" s="551"/>
      <c r="AF10" s="554"/>
      <c r="AG10" s="555"/>
      <c r="AH10" s="556"/>
      <c r="AI10" s="552"/>
      <c r="AJ10" s="555"/>
      <c r="AK10" s="556"/>
      <c r="AL10" s="552"/>
      <c r="AM10" s="371">
        <f t="shared" ref="AM10:AM57" si="0">C10+F10+I10+L10+O10+R10+U10+X10+AA10+AD10+AG10+AJ10</f>
        <v>388</v>
      </c>
      <c r="AN10" s="49">
        <f>AM10/AS10</f>
        <v>0.50194049159120313</v>
      </c>
      <c r="AO10" s="50">
        <f>D10+G10+J10+M10+P10+S10+V10+Y10+AB10+AE10+AH10+AK10</f>
        <v>145</v>
      </c>
      <c r="AP10" s="51">
        <f>AO10/AS10</f>
        <v>0.18758085381630013</v>
      </c>
      <c r="AQ10" s="52">
        <f>E10+H10+K10+N10+Q10+T10+W10+Z10+AC10+AF10+AI10+AL10</f>
        <v>240</v>
      </c>
      <c r="AR10" s="53">
        <f>AQ10/AS10</f>
        <v>0.31047865459249674</v>
      </c>
      <c r="AS10" s="501">
        <f t="shared" ref="AS10:AS41" si="1">SUM(C10:AL10)</f>
        <v>773</v>
      </c>
    </row>
    <row r="11" spans="1:45" s="54" customFormat="1" ht="21" customHeight="1" thickBot="1" x14ac:dyDescent="0.3">
      <c r="A11" s="1016"/>
      <c r="B11" s="55" t="s">
        <v>30</v>
      </c>
      <c r="C11" s="56">
        <v>8</v>
      </c>
      <c r="D11" s="57">
        <v>4</v>
      </c>
      <c r="E11" s="58">
        <v>2</v>
      </c>
      <c r="F11" s="56">
        <v>13</v>
      </c>
      <c r="G11" s="59">
        <v>7</v>
      </c>
      <c r="H11" s="60">
        <v>3</v>
      </c>
      <c r="I11" s="56">
        <v>14</v>
      </c>
      <c r="J11" s="59">
        <v>3</v>
      </c>
      <c r="K11" s="60">
        <v>5</v>
      </c>
      <c r="L11" s="557"/>
      <c r="M11" s="558"/>
      <c r="N11" s="559"/>
      <c r="O11" s="560"/>
      <c r="P11" s="558"/>
      <c r="Q11" s="559"/>
      <c r="R11" s="560"/>
      <c r="S11" s="558"/>
      <c r="T11" s="559"/>
      <c r="U11" s="560"/>
      <c r="V11" s="558"/>
      <c r="W11" s="561"/>
      <c r="X11" s="560"/>
      <c r="Y11" s="558"/>
      <c r="Z11" s="559"/>
      <c r="AA11" s="557"/>
      <c r="AB11" s="558"/>
      <c r="AC11" s="559"/>
      <c r="AD11" s="557"/>
      <c r="AE11" s="558"/>
      <c r="AF11" s="561"/>
      <c r="AG11" s="562"/>
      <c r="AH11" s="563"/>
      <c r="AI11" s="559"/>
      <c r="AJ11" s="562"/>
      <c r="AK11" s="563"/>
      <c r="AL11" s="559"/>
      <c r="AM11" s="371">
        <f t="shared" si="0"/>
        <v>35</v>
      </c>
      <c r="AN11" s="49">
        <f>AM11/AS11</f>
        <v>0.59322033898305082</v>
      </c>
      <c r="AO11" s="50">
        <f>D11+G11+J11+M11+P11+S11+V11+Y11+AB11+AE11+AH11+AK11</f>
        <v>14</v>
      </c>
      <c r="AP11" s="51">
        <f>AO11/AS11</f>
        <v>0.23728813559322035</v>
      </c>
      <c r="AQ11" s="52">
        <f>E11+H11+K11+N11+Q11+T11+W11+Z11+AC11+AF11+AI11+AL11</f>
        <v>10</v>
      </c>
      <c r="AR11" s="53">
        <f>AQ11/AS11</f>
        <v>0.16949152542372881</v>
      </c>
      <c r="AS11" s="501">
        <f t="shared" si="1"/>
        <v>59</v>
      </c>
    </row>
    <row r="12" spans="1:45" s="54" customFormat="1" ht="15.75" customHeight="1" thickBot="1" x14ac:dyDescent="0.3">
      <c r="A12" s="1016"/>
      <c r="B12" s="61" t="s">
        <v>31</v>
      </c>
      <c r="C12" s="62">
        <v>10</v>
      </c>
      <c r="D12" s="63">
        <v>2</v>
      </c>
      <c r="E12" s="46">
        <v>7</v>
      </c>
      <c r="F12" s="62">
        <v>6</v>
      </c>
      <c r="G12" s="64">
        <v>5</v>
      </c>
      <c r="H12" s="65">
        <v>0</v>
      </c>
      <c r="I12" s="62">
        <v>18</v>
      </c>
      <c r="J12" s="64">
        <v>5</v>
      </c>
      <c r="K12" s="65">
        <v>8</v>
      </c>
      <c r="L12" s="564"/>
      <c r="M12" s="565"/>
      <c r="N12" s="566"/>
      <c r="O12" s="567"/>
      <c r="P12" s="565"/>
      <c r="Q12" s="566"/>
      <c r="R12" s="567"/>
      <c r="S12" s="565"/>
      <c r="T12" s="566"/>
      <c r="U12" s="567"/>
      <c r="V12" s="565"/>
      <c r="W12" s="568"/>
      <c r="X12" s="567"/>
      <c r="Y12" s="565"/>
      <c r="Z12" s="566"/>
      <c r="AA12" s="564"/>
      <c r="AB12" s="565"/>
      <c r="AC12" s="566"/>
      <c r="AD12" s="564"/>
      <c r="AE12" s="565"/>
      <c r="AF12" s="568"/>
      <c r="AG12" s="569"/>
      <c r="AH12" s="570"/>
      <c r="AI12" s="571"/>
      <c r="AJ12" s="569"/>
      <c r="AK12" s="570"/>
      <c r="AL12" s="571"/>
      <c r="AM12" s="371">
        <f t="shared" si="0"/>
        <v>34</v>
      </c>
      <c r="AN12" s="49">
        <f t="shared" ref="AN12:AN111" si="2">AM12/AS12</f>
        <v>0.55737704918032782</v>
      </c>
      <c r="AO12" s="50">
        <f>D12+G12+J12+M12+P12+S12+V12+Y12+AB12+AE12+AH12+AK12</f>
        <v>12</v>
      </c>
      <c r="AP12" s="51">
        <f t="shared" ref="AP12:AP110" si="3">AO12/AS12</f>
        <v>0.19672131147540983</v>
      </c>
      <c r="AQ12" s="52">
        <f>E12+H12+K12+N12+Q12+T12+W12+Z12+AC12+AF12+AI12+AL12</f>
        <v>15</v>
      </c>
      <c r="AR12" s="53">
        <f t="shared" ref="AR12:AR110" si="4">AQ12/AS12</f>
        <v>0.24590163934426229</v>
      </c>
      <c r="AS12" s="501">
        <f t="shared" si="1"/>
        <v>61</v>
      </c>
    </row>
    <row r="13" spans="1:45" s="54" customFormat="1" ht="15" customHeight="1" thickBot="1" x14ac:dyDescent="0.3">
      <c r="A13" s="1016"/>
      <c r="B13" s="61" t="s">
        <v>32</v>
      </c>
      <c r="C13" s="62">
        <v>0</v>
      </c>
      <c r="D13" s="63">
        <v>0</v>
      </c>
      <c r="E13" s="58">
        <v>2</v>
      </c>
      <c r="F13" s="62">
        <v>2</v>
      </c>
      <c r="G13" s="63">
        <v>0</v>
      </c>
      <c r="H13" s="67">
        <v>2</v>
      </c>
      <c r="I13" s="62">
        <v>1</v>
      </c>
      <c r="J13" s="64">
        <v>0</v>
      </c>
      <c r="K13" s="65">
        <v>1</v>
      </c>
      <c r="L13" s="564"/>
      <c r="M13" s="565"/>
      <c r="N13" s="566"/>
      <c r="O13" s="567"/>
      <c r="P13" s="565"/>
      <c r="Q13" s="566"/>
      <c r="R13" s="567"/>
      <c r="S13" s="565"/>
      <c r="T13" s="566"/>
      <c r="U13" s="567"/>
      <c r="V13" s="565"/>
      <c r="W13" s="568"/>
      <c r="X13" s="567"/>
      <c r="Y13" s="565"/>
      <c r="Z13" s="566"/>
      <c r="AA13" s="564"/>
      <c r="AB13" s="565"/>
      <c r="AC13" s="566"/>
      <c r="AD13" s="564"/>
      <c r="AE13" s="565"/>
      <c r="AF13" s="568"/>
      <c r="AG13" s="569"/>
      <c r="AH13" s="570"/>
      <c r="AI13" s="571"/>
      <c r="AJ13" s="569"/>
      <c r="AK13" s="570"/>
      <c r="AL13" s="571"/>
      <c r="AM13" s="371">
        <f t="shared" si="0"/>
        <v>3</v>
      </c>
      <c r="AN13" s="49">
        <f t="shared" si="2"/>
        <v>0.375</v>
      </c>
      <c r="AO13" s="50">
        <f>D13+G13+J13+M13+P13+S13+V13+Y13+AB13+AE13+AH13+AK13</f>
        <v>0</v>
      </c>
      <c r="AP13" s="51">
        <f t="shared" si="3"/>
        <v>0</v>
      </c>
      <c r="AQ13" s="52">
        <f>E13+H13+K13+N13+Q13+T13+W13+Z13+AC13+AF13+AI13+AL13</f>
        <v>5</v>
      </c>
      <c r="AR13" s="53">
        <f t="shared" si="4"/>
        <v>0.625</v>
      </c>
      <c r="AS13" s="501">
        <f t="shared" si="1"/>
        <v>8</v>
      </c>
    </row>
    <row r="14" spans="1:45" s="54" customFormat="1" ht="15.75" customHeight="1" thickBot="1" x14ac:dyDescent="0.3">
      <c r="A14" s="1016"/>
      <c r="B14" s="61" t="s">
        <v>33</v>
      </c>
      <c r="C14" s="62">
        <v>7</v>
      </c>
      <c r="D14" s="63">
        <v>0</v>
      </c>
      <c r="E14" s="58">
        <v>2</v>
      </c>
      <c r="F14" s="62">
        <v>10</v>
      </c>
      <c r="G14" s="63">
        <v>1</v>
      </c>
      <c r="H14" s="68">
        <v>2</v>
      </c>
      <c r="I14" s="62">
        <v>13</v>
      </c>
      <c r="J14" s="64">
        <v>4</v>
      </c>
      <c r="K14" s="65">
        <v>0</v>
      </c>
      <c r="L14" s="572"/>
      <c r="M14" s="573"/>
      <c r="N14" s="574"/>
      <c r="O14" s="575"/>
      <c r="P14" s="573"/>
      <c r="Q14" s="574"/>
      <c r="R14" s="575"/>
      <c r="S14" s="573"/>
      <c r="T14" s="574"/>
      <c r="U14" s="575"/>
      <c r="V14" s="573"/>
      <c r="W14" s="576"/>
      <c r="X14" s="575"/>
      <c r="Y14" s="573"/>
      <c r="Z14" s="574"/>
      <c r="AA14" s="572"/>
      <c r="AB14" s="573"/>
      <c r="AC14" s="574"/>
      <c r="AD14" s="572"/>
      <c r="AE14" s="573"/>
      <c r="AF14" s="576"/>
      <c r="AG14" s="577"/>
      <c r="AH14" s="578"/>
      <c r="AI14" s="579"/>
      <c r="AJ14" s="577"/>
      <c r="AK14" s="578"/>
      <c r="AL14" s="579"/>
      <c r="AM14" s="371">
        <f t="shared" si="0"/>
        <v>30</v>
      </c>
      <c r="AN14" s="49">
        <f t="shared" si="2"/>
        <v>0.76923076923076927</v>
      </c>
      <c r="AO14" s="50">
        <f>D14+G14+J14+M14+P14+S14+V14+Y14+AB14+AE14+AH14+AK14</f>
        <v>5</v>
      </c>
      <c r="AP14" s="51">
        <f t="shared" si="3"/>
        <v>0.12820512820512819</v>
      </c>
      <c r="AQ14" s="52">
        <f>E14+H14+K14+N14+Q14+T14+W14+Z14+AC14+AF14+AI14+AL14</f>
        <v>4</v>
      </c>
      <c r="AR14" s="53">
        <f t="shared" si="4"/>
        <v>0.10256410256410256</v>
      </c>
      <c r="AS14" s="501">
        <f t="shared" si="1"/>
        <v>39</v>
      </c>
    </row>
    <row r="15" spans="1:45" s="54" customFormat="1" ht="15.75" customHeight="1" thickBot="1" x14ac:dyDescent="0.3">
      <c r="A15" s="1016"/>
      <c r="B15" s="61" t="s">
        <v>34</v>
      </c>
      <c r="C15" s="62">
        <v>0</v>
      </c>
      <c r="D15" s="63">
        <v>1</v>
      </c>
      <c r="E15" s="58">
        <v>0</v>
      </c>
      <c r="F15" s="62">
        <v>11</v>
      </c>
      <c r="G15" s="63">
        <v>5</v>
      </c>
      <c r="H15" s="68">
        <v>3</v>
      </c>
      <c r="I15" s="62">
        <v>4</v>
      </c>
      <c r="J15" s="64">
        <v>6</v>
      </c>
      <c r="K15" s="65">
        <v>4</v>
      </c>
      <c r="L15" s="572"/>
      <c r="M15" s="573"/>
      <c r="N15" s="574"/>
      <c r="O15" s="575"/>
      <c r="P15" s="573"/>
      <c r="Q15" s="574"/>
      <c r="R15" s="575"/>
      <c r="S15" s="573"/>
      <c r="T15" s="574"/>
      <c r="U15" s="575"/>
      <c r="V15" s="573"/>
      <c r="W15" s="576"/>
      <c r="X15" s="575"/>
      <c r="Y15" s="573"/>
      <c r="Z15" s="574"/>
      <c r="AA15" s="572"/>
      <c r="AB15" s="573"/>
      <c r="AC15" s="574"/>
      <c r="AD15" s="572"/>
      <c r="AE15" s="573"/>
      <c r="AF15" s="576"/>
      <c r="AG15" s="577"/>
      <c r="AH15" s="578"/>
      <c r="AI15" s="579"/>
      <c r="AJ15" s="577"/>
      <c r="AK15" s="578"/>
      <c r="AL15" s="579"/>
      <c r="AM15" s="371">
        <f t="shared" si="0"/>
        <v>15</v>
      </c>
      <c r="AN15" s="49">
        <f t="shared" si="2"/>
        <v>0.44117647058823528</v>
      </c>
      <c r="AO15" s="50">
        <f t="shared" ref="AO15:AO75" si="5">D15+G15+J15+M15+P15+S15+V15+Y15+AB15+AE15+AH15+AK15</f>
        <v>12</v>
      </c>
      <c r="AP15" s="51">
        <f t="shared" si="3"/>
        <v>0.35294117647058826</v>
      </c>
      <c r="AQ15" s="52">
        <f t="shared" ref="AQ15:AQ75" si="6">E15+H15+K15+N15+Q15+T15+W15+Z15+AC15+AF15+AI15+AL15</f>
        <v>7</v>
      </c>
      <c r="AR15" s="53">
        <f t="shared" si="4"/>
        <v>0.20588235294117646</v>
      </c>
      <c r="AS15" s="501">
        <f t="shared" si="1"/>
        <v>34</v>
      </c>
    </row>
    <row r="16" spans="1:45" s="54" customFormat="1" ht="16.5" customHeight="1" thickBot="1" x14ac:dyDescent="0.3">
      <c r="A16" s="1016"/>
      <c r="B16" s="61" t="s">
        <v>35</v>
      </c>
      <c r="C16" s="69">
        <v>3</v>
      </c>
      <c r="D16" s="63">
        <v>0</v>
      </c>
      <c r="E16" s="58">
        <v>0</v>
      </c>
      <c r="F16" s="69">
        <v>12</v>
      </c>
      <c r="G16" s="63">
        <v>4</v>
      </c>
      <c r="H16" s="68">
        <v>1</v>
      </c>
      <c r="I16" s="62">
        <v>6</v>
      </c>
      <c r="J16" s="64">
        <v>4</v>
      </c>
      <c r="K16" s="65">
        <v>2</v>
      </c>
      <c r="L16" s="564"/>
      <c r="M16" s="565"/>
      <c r="N16" s="566"/>
      <c r="O16" s="567"/>
      <c r="P16" s="565"/>
      <c r="Q16" s="566"/>
      <c r="R16" s="567"/>
      <c r="S16" s="565"/>
      <c r="T16" s="566"/>
      <c r="U16" s="567"/>
      <c r="V16" s="565"/>
      <c r="W16" s="568"/>
      <c r="X16" s="567"/>
      <c r="Y16" s="565"/>
      <c r="Z16" s="566"/>
      <c r="AA16" s="564"/>
      <c r="AB16" s="565"/>
      <c r="AC16" s="566"/>
      <c r="AD16" s="564"/>
      <c r="AE16" s="565"/>
      <c r="AF16" s="568"/>
      <c r="AG16" s="569"/>
      <c r="AH16" s="570"/>
      <c r="AI16" s="571"/>
      <c r="AJ16" s="569"/>
      <c r="AK16" s="570"/>
      <c r="AL16" s="571"/>
      <c r="AM16" s="371">
        <f t="shared" si="0"/>
        <v>21</v>
      </c>
      <c r="AN16" s="49">
        <f t="shared" si="2"/>
        <v>0.65625</v>
      </c>
      <c r="AO16" s="50">
        <f t="shared" si="5"/>
        <v>8</v>
      </c>
      <c r="AP16" s="51">
        <f t="shared" si="3"/>
        <v>0.25</v>
      </c>
      <c r="AQ16" s="52">
        <f t="shared" si="6"/>
        <v>3</v>
      </c>
      <c r="AR16" s="53">
        <f t="shared" si="4"/>
        <v>9.375E-2</v>
      </c>
      <c r="AS16" s="501">
        <f t="shared" si="1"/>
        <v>32</v>
      </c>
    </row>
    <row r="17" spans="1:45" s="54" customFormat="1" ht="15" customHeight="1" thickBot="1" x14ac:dyDescent="0.3">
      <c r="A17" s="1016"/>
      <c r="B17" s="61" t="s">
        <v>36</v>
      </c>
      <c r="C17" s="69">
        <v>1</v>
      </c>
      <c r="D17" s="64">
        <v>0</v>
      </c>
      <c r="E17" s="58">
        <v>1</v>
      </c>
      <c r="F17" s="69">
        <v>4</v>
      </c>
      <c r="G17" s="64">
        <v>1</v>
      </c>
      <c r="H17" s="68">
        <v>0</v>
      </c>
      <c r="I17" s="62">
        <v>2</v>
      </c>
      <c r="J17" s="64">
        <v>1</v>
      </c>
      <c r="K17" s="65">
        <v>1</v>
      </c>
      <c r="L17" s="572"/>
      <c r="M17" s="573"/>
      <c r="N17" s="574"/>
      <c r="O17" s="575"/>
      <c r="P17" s="573"/>
      <c r="Q17" s="574"/>
      <c r="R17" s="575"/>
      <c r="S17" s="573"/>
      <c r="T17" s="574"/>
      <c r="U17" s="575"/>
      <c r="V17" s="573"/>
      <c r="W17" s="576"/>
      <c r="X17" s="575"/>
      <c r="Y17" s="573"/>
      <c r="Z17" s="574"/>
      <c r="AA17" s="572"/>
      <c r="AB17" s="573"/>
      <c r="AC17" s="574"/>
      <c r="AD17" s="572"/>
      <c r="AE17" s="573"/>
      <c r="AF17" s="576"/>
      <c r="AG17" s="577"/>
      <c r="AH17" s="578"/>
      <c r="AI17" s="579"/>
      <c r="AJ17" s="577"/>
      <c r="AK17" s="578"/>
      <c r="AL17" s="579"/>
      <c r="AM17" s="371">
        <f t="shared" si="0"/>
        <v>7</v>
      </c>
      <c r="AN17" s="49">
        <f t="shared" si="2"/>
        <v>0.63636363636363635</v>
      </c>
      <c r="AO17" s="50">
        <f t="shared" si="5"/>
        <v>2</v>
      </c>
      <c r="AP17" s="51">
        <f t="shared" si="3"/>
        <v>0.18181818181818182</v>
      </c>
      <c r="AQ17" s="52">
        <f t="shared" si="6"/>
        <v>2</v>
      </c>
      <c r="AR17" s="53">
        <f t="shared" si="4"/>
        <v>0.18181818181818182</v>
      </c>
      <c r="AS17" s="501">
        <f t="shared" si="1"/>
        <v>11</v>
      </c>
    </row>
    <row r="18" spans="1:45" ht="15.75" customHeight="1" thickBot="1" x14ac:dyDescent="0.3">
      <c r="A18" s="1017"/>
      <c r="B18" s="70" t="s">
        <v>37</v>
      </c>
      <c r="C18" s="71">
        <v>1</v>
      </c>
      <c r="D18" s="72">
        <v>214</v>
      </c>
      <c r="E18" s="73">
        <v>5</v>
      </c>
      <c r="F18" s="71">
        <v>14</v>
      </c>
      <c r="G18" s="74">
        <v>201</v>
      </c>
      <c r="H18" s="75">
        <v>16</v>
      </c>
      <c r="I18" s="71">
        <v>15</v>
      </c>
      <c r="J18" s="74">
        <v>143</v>
      </c>
      <c r="K18" s="75">
        <v>11</v>
      </c>
      <c r="L18" s="580"/>
      <c r="M18" s="581"/>
      <c r="N18" s="582"/>
      <c r="O18" s="583"/>
      <c r="P18" s="581"/>
      <c r="Q18" s="582"/>
      <c r="R18" s="583"/>
      <c r="S18" s="581"/>
      <c r="T18" s="582"/>
      <c r="U18" s="583"/>
      <c r="V18" s="581"/>
      <c r="W18" s="584"/>
      <c r="X18" s="583"/>
      <c r="Y18" s="581"/>
      <c r="Z18" s="582"/>
      <c r="AA18" s="580"/>
      <c r="AB18" s="581"/>
      <c r="AC18" s="582"/>
      <c r="AD18" s="580"/>
      <c r="AE18" s="581"/>
      <c r="AF18" s="584"/>
      <c r="AG18" s="555"/>
      <c r="AH18" s="556"/>
      <c r="AI18" s="552"/>
      <c r="AJ18" s="555"/>
      <c r="AK18" s="556"/>
      <c r="AL18" s="552"/>
      <c r="AM18" s="371">
        <f t="shared" si="0"/>
        <v>30</v>
      </c>
      <c r="AN18" s="49">
        <f t="shared" si="2"/>
        <v>4.8387096774193547E-2</v>
      </c>
      <c r="AO18" s="50">
        <f t="shared" si="5"/>
        <v>558</v>
      </c>
      <c r="AP18" s="51">
        <f t="shared" si="3"/>
        <v>0.9</v>
      </c>
      <c r="AQ18" s="52">
        <f t="shared" si="6"/>
        <v>32</v>
      </c>
      <c r="AR18" s="53">
        <f t="shared" si="4"/>
        <v>5.1612903225806452E-2</v>
      </c>
      <c r="AS18" s="501">
        <f t="shared" si="1"/>
        <v>620</v>
      </c>
    </row>
    <row r="19" spans="1:45" ht="21" customHeight="1" thickBot="1" x14ac:dyDescent="0.3">
      <c r="A19" s="1018" t="s">
        <v>38</v>
      </c>
      <c r="B19" s="540" t="s">
        <v>39</v>
      </c>
      <c r="C19" s="76">
        <v>1</v>
      </c>
      <c r="D19" s="77">
        <v>13</v>
      </c>
      <c r="E19" s="78">
        <v>5</v>
      </c>
      <c r="F19" s="79">
        <v>8</v>
      </c>
      <c r="G19" s="80">
        <v>10</v>
      </c>
      <c r="H19" s="81">
        <v>25</v>
      </c>
      <c r="I19" s="82">
        <v>16</v>
      </c>
      <c r="J19" s="80">
        <v>6</v>
      </c>
      <c r="K19" s="83">
        <v>11</v>
      </c>
      <c r="L19" s="585"/>
      <c r="M19" s="586"/>
      <c r="N19" s="587"/>
      <c r="O19" s="588"/>
      <c r="P19" s="589"/>
      <c r="Q19" s="587"/>
      <c r="R19" s="588"/>
      <c r="S19" s="589"/>
      <c r="T19" s="587"/>
      <c r="U19" s="588"/>
      <c r="V19" s="589"/>
      <c r="W19" s="590"/>
      <c r="X19" s="591"/>
      <c r="Y19" s="592"/>
      <c r="Z19" s="593"/>
      <c r="AA19" s="594"/>
      <c r="AB19" s="592"/>
      <c r="AC19" s="595"/>
      <c r="AD19" s="596"/>
      <c r="AE19" s="597"/>
      <c r="AF19" s="598"/>
      <c r="AG19" s="569"/>
      <c r="AH19" s="570"/>
      <c r="AI19" s="571"/>
      <c r="AJ19" s="599"/>
      <c r="AK19" s="570"/>
      <c r="AL19" s="571"/>
      <c r="AM19" s="371">
        <f t="shared" si="0"/>
        <v>25</v>
      </c>
      <c r="AN19" s="49">
        <f t="shared" si="2"/>
        <v>0.26315789473684209</v>
      </c>
      <c r="AO19" s="50">
        <f t="shared" si="5"/>
        <v>29</v>
      </c>
      <c r="AP19" s="51">
        <f t="shared" si="3"/>
        <v>0.30526315789473685</v>
      </c>
      <c r="AQ19" s="52">
        <f t="shared" si="6"/>
        <v>41</v>
      </c>
      <c r="AR19" s="53">
        <f t="shared" si="4"/>
        <v>0.43157894736842106</v>
      </c>
      <c r="AS19" s="501">
        <f t="shared" si="1"/>
        <v>95</v>
      </c>
    </row>
    <row r="20" spans="1:45" ht="15" customHeight="1" thickBot="1" x14ac:dyDescent="0.3">
      <c r="A20" s="1019"/>
      <c r="B20" s="541" t="s">
        <v>40</v>
      </c>
      <c r="C20" s="86">
        <v>141</v>
      </c>
      <c r="D20" s="87">
        <v>36</v>
      </c>
      <c r="E20" s="88">
        <v>58</v>
      </c>
      <c r="F20" s="89">
        <v>136</v>
      </c>
      <c r="G20" s="90">
        <v>56</v>
      </c>
      <c r="H20" s="91">
        <v>69</v>
      </c>
      <c r="I20" s="86">
        <v>194</v>
      </c>
      <c r="J20" s="90">
        <v>65</v>
      </c>
      <c r="K20" s="92">
        <v>78</v>
      </c>
      <c r="L20" s="600"/>
      <c r="M20" s="601"/>
      <c r="N20" s="602"/>
      <c r="O20" s="603"/>
      <c r="P20" s="604"/>
      <c r="Q20" s="602"/>
      <c r="R20" s="603"/>
      <c r="S20" s="604"/>
      <c r="T20" s="602"/>
      <c r="U20" s="603"/>
      <c r="V20" s="604"/>
      <c r="W20" s="605"/>
      <c r="X20" s="606"/>
      <c r="Y20" s="607"/>
      <c r="Z20" s="608"/>
      <c r="AA20" s="609"/>
      <c r="AB20" s="607"/>
      <c r="AC20" s="610"/>
      <c r="AD20" s="611"/>
      <c r="AE20" s="612"/>
      <c r="AF20" s="613"/>
      <c r="AG20" s="614"/>
      <c r="AH20" s="615"/>
      <c r="AI20" s="608"/>
      <c r="AJ20" s="606"/>
      <c r="AK20" s="570"/>
      <c r="AL20" s="608"/>
      <c r="AM20" s="181">
        <f t="shared" si="0"/>
        <v>471</v>
      </c>
      <c r="AN20" s="99">
        <f t="shared" si="2"/>
        <v>0.56542617046818733</v>
      </c>
      <c r="AO20" s="100">
        <f t="shared" si="5"/>
        <v>157</v>
      </c>
      <c r="AP20" s="101">
        <f t="shared" si="3"/>
        <v>0.18847539015606243</v>
      </c>
      <c r="AQ20" s="102">
        <f t="shared" si="6"/>
        <v>205</v>
      </c>
      <c r="AR20" s="103">
        <f t="shared" si="4"/>
        <v>0.24609843937575029</v>
      </c>
      <c r="AS20" s="502">
        <f t="shared" si="1"/>
        <v>833</v>
      </c>
    </row>
    <row r="21" spans="1:45" ht="21" customHeight="1" thickBot="1" x14ac:dyDescent="0.3">
      <c r="A21" s="1020" t="s">
        <v>41</v>
      </c>
      <c r="B21" s="534" t="s">
        <v>42</v>
      </c>
      <c r="C21" s="104">
        <v>29</v>
      </c>
      <c r="D21" s="105">
        <v>1</v>
      </c>
      <c r="E21" s="106">
        <v>8</v>
      </c>
      <c r="F21" s="104">
        <v>22</v>
      </c>
      <c r="G21" s="105">
        <v>8</v>
      </c>
      <c r="H21" s="84">
        <v>11</v>
      </c>
      <c r="I21" s="76">
        <v>16</v>
      </c>
      <c r="J21" s="105">
        <v>16</v>
      </c>
      <c r="K21" s="107">
        <v>4</v>
      </c>
      <c r="L21" s="596"/>
      <c r="M21" s="616"/>
      <c r="N21" s="617"/>
      <c r="O21" s="618"/>
      <c r="P21" s="619"/>
      <c r="Q21" s="620"/>
      <c r="R21" s="618"/>
      <c r="S21" s="619"/>
      <c r="T21" s="620"/>
      <c r="U21" s="618"/>
      <c r="V21" s="619"/>
      <c r="W21" s="621"/>
      <c r="X21" s="618"/>
      <c r="Y21" s="619"/>
      <c r="Z21" s="621"/>
      <c r="AA21" s="622"/>
      <c r="AB21" s="597"/>
      <c r="AC21" s="620"/>
      <c r="AD21" s="623"/>
      <c r="AE21" s="597"/>
      <c r="AF21" s="598"/>
      <c r="AG21" s="624"/>
      <c r="AH21" s="597"/>
      <c r="AI21" s="625"/>
      <c r="AJ21" s="624"/>
      <c r="AK21" s="617"/>
      <c r="AL21" s="617"/>
      <c r="AM21" s="371">
        <f t="shared" si="0"/>
        <v>67</v>
      </c>
      <c r="AN21" s="49">
        <f t="shared" si="2"/>
        <v>0.58260869565217388</v>
      </c>
      <c r="AO21" s="50">
        <f t="shared" si="5"/>
        <v>25</v>
      </c>
      <c r="AP21" s="51">
        <f t="shared" si="3"/>
        <v>0.21739130434782608</v>
      </c>
      <c r="AQ21" s="52">
        <f t="shared" si="6"/>
        <v>23</v>
      </c>
      <c r="AR21" s="53">
        <f t="shared" si="4"/>
        <v>0.2</v>
      </c>
      <c r="AS21" s="501">
        <f t="shared" si="1"/>
        <v>115</v>
      </c>
    </row>
    <row r="22" spans="1:45" ht="21" customHeight="1" thickBot="1" x14ac:dyDescent="0.3">
      <c r="A22" s="1021"/>
      <c r="B22" s="535" t="s">
        <v>43</v>
      </c>
      <c r="C22" s="89">
        <v>22</v>
      </c>
      <c r="D22" s="87">
        <v>1</v>
      </c>
      <c r="E22" s="88">
        <v>5</v>
      </c>
      <c r="F22" s="89">
        <v>15</v>
      </c>
      <c r="G22" s="90">
        <v>5</v>
      </c>
      <c r="H22" s="91">
        <v>9</v>
      </c>
      <c r="I22" s="86">
        <v>13</v>
      </c>
      <c r="J22" s="90">
        <v>8</v>
      </c>
      <c r="K22" s="92">
        <v>4</v>
      </c>
      <c r="L22" s="626"/>
      <c r="M22" s="627"/>
      <c r="N22" s="628"/>
      <c r="O22" s="603"/>
      <c r="P22" s="604"/>
      <c r="Q22" s="602"/>
      <c r="R22" s="603"/>
      <c r="S22" s="604"/>
      <c r="T22" s="602"/>
      <c r="U22" s="603"/>
      <c r="V22" s="604"/>
      <c r="W22" s="605"/>
      <c r="X22" s="603"/>
      <c r="Y22" s="604"/>
      <c r="Z22" s="605"/>
      <c r="AA22" s="600"/>
      <c r="AB22" s="629"/>
      <c r="AC22" s="602"/>
      <c r="AD22" s="630"/>
      <c r="AE22" s="629"/>
      <c r="AF22" s="631"/>
      <c r="AG22" s="632"/>
      <c r="AH22" s="629"/>
      <c r="AI22" s="633"/>
      <c r="AJ22" s="632"/>
      <c r="AK22" s="628"/>
      <c r="AL22" s="628"/>
      <c r="AM22" s="371">
        <f t="shared" si="0"/>
        <v>50</v>
      </c>
      <c r="AN22" s="49">
        <f t="shared" si="2"/>
        <v>0.6097560975609756</v>
      </c>
      <c r="AO22" s="50">
        <f t="shared" si="5"/>
        <v>14</v>
      </c>
      <c r="AP22" s="51">
        <f t="shared" si="3"/>
        <v>0.17073170731707318</v>
      </c>
      <c r="AQ22" s="102">
        <f t="shared" si="6"/>
        <v>18</v>
      </c>
      <c r="AR22" s="103">
        <f t="shared" si="4"/>
        <v>0.21951219512195122</v>
      </c>
      <c r="AS22" s="502">
        <f t="shared" si="1"/>
        <v>82</v>
      </c>
    </row>
    <row r="23" spans="1:45" ht="22.5" customHeight="1" thickBot="1" x14ac:dyDescent="0.3">
      <c r="A23" s="1021"/>
      <c r="B23" s="536" t="s">
        <v>44</v>
      </c>
      <c r="C23" s="108">
        <v>1</v>
      </c>
      <c r="D23" s="109">
        <v>4</v>
      </c>
      <c r="E23" s="110">
        <v>7</v>
      </c>
      <c r="F23" s="108">
        <v>7</v>
      </c>
      <c r="G23" s="111">
        <v>7</v>
      </c>
      <c r="H23" s="98">
        <v>13</v>
      </c>
      <c r="I23" s="97">
        <v>8</v>
      </c>
      <c r="J23" s="111">
        <v>11</v>
      </c>
      <c r="K23" s="112">
        <v>17</v>
      </c>
      <c r="L23" s="611"/>
      <c r="M23" s="634"/>
      <c r="N23" s="635"/>
      <c r="O23" s="636"/>
      <c r="P23" s="637"/>
      <c r="Q23" s="638"/>
      <c r="R23" s="636"/>
      <c r="S23" s="637"/>
      <c r="T23" s="638"/>
      <c r="U23" s="636"/>
      <c r="V23" s="637"/>
      <c r="W23" s="639"/>
      <c r="X23" s="636"/>
      <c r="Y23" s="637"/>
      <c r="Z23" s="639"/>
      <c r="AA23" s="640"/>
      <c r="AB23" s="641"/>
      <c r="AC23" s="638"/>
      <c r="AD23" s="642"/>
      <c r="AE23" s="641"/>
      <c r="AF23" s="639"/>
      <c r="AG23" s="643"/>
      <c r="AH23" s="641"/>
      <c r="AI23" s="644"/>
      <c r="AJ23" s="643"/>
      <c r="AK23" s="635"/>
      <c r="AL23" s="638"/>
      <c r="AM23" s="371">
        <f t="shared" si="0"/>
        <v>16</v>
      </c>
      <c r="AN23" s="49">
        <f t="shared" si="2"/>
        <v>0.21333333333333335</v>
      </c>
      <c r="AO23" s="50">
        <f t="shared" si="5"/>
        <v>22</v>
      </c>
      <c r="AP23" s="51">
        <f t="shared" si="3"/>
        <v>0.29333333333333333</v>
      </c>
      <c r="AQ23" s="114">
        <f t="shared" si="6"/>
        <v>37</v>
      </c>
      <c r="AR23" s="115">
        <f t="shared" si="4"/>
        <v>0.49333333333333335</v>
      </c>
      <c r="AS23" s="497">
        <f t="shared" si="1"/>
        <v>75</v>
      </c>
    </row>
    <row r="24" spans="1:45" ht="22.5" customHeight="1" thickBot="1" x14ac:dyDescent="0.3">
      <c r="A24" s="1022"/>
      <c r="B24" s="537" t="s">
        <v>45</v>
      </c>
      <c r="C24" s="108">
        <v>1</v>
      </c>
      <c r="D24" s="109">
        <v>4</v>
      </c>
      <c r="E24" s="110">
        <v>6</v>
      </c>
      <c r="F24" s="108">
        <v>4</v>
      </c>
      <c r="G24" s="111">
        <v>5</v>
      </c>
      <c r="H24" s="98">
        <v>9</v>
      </c>
      <c r="I24" s="97">
        <v>8</v>
      </c>
      <c r="J24" s="116">
        <v>7</v>
      </c>
      <c r="K24" s="112">
        <v>11</v>
      </c>
      <c r="L24" s="640"/>
      <c r="M24" s="645"/>
      <c r="N24" s="638"/>
      <c r="O24" s="636"/>
      <c r="P24" s="637"/>
      <c r="Q24" s="638"/>
      <c r="R24" s="636"/>
      <c r="S24" s="637"/>
      <c r="T24" s="638"/>
      <c r="U24" s="636"/>
      <c r="V24" s="637"/>
      <c r="W24" s="639"/>
      <c r="X24" s="636"/>
      <c r="Y24" s="637"/>
      <c r="Z24" s="639"/>
      <c r="AA24" s="640"/>
      <c r="AB24" s="641"/>
      <c r="AC24" s="638"/>
      <c r="AD24" s="642"/>
      <c r="AE24" s="641"/>
      <c r="AF24" s="639"/>
      <c r="AG24" s="643"/>
      <c r="AH24" s="641"/>
      <c r="AI24" s="644"/>
      <c r="AJ24" s="643"/>
      <c r="AK24" s="635"/>
      <c r="AL24" s="638"/>
      <c r="AM24" s="371">
        <f t="shared" si="0"/>
        <v>13</v>
      </c>
      <c r="AN24" s="49">
        <f t="shared" si="2"/>
        <v>0.23636363636363636</v>
      </c>
      <c r="AO24" s="50">
        <f t="shared" si="5"/>
        <v>16</v>
      </c>
      <c r="AP24" s="51">
        <f t="shared" si="3"/>
        <v>0.29090909090909089</v>
      </c>
      <c r="AQ24" s="114">
        <f t="shared" si="6"/>
        <v>26</v>
      </c>
      <c r="AR24" s="115">
        <f t="shared" si="4"/>
        <v>0.47272727272727272</v>
      </c>
      <c r="AS24" s="497">
        <f t="shared" si="1"/>
        <v>55</v>
      </c>
    </row>
    <row r="25" spans="1:45" ht="15" customHeight="1" thickBot="1" x14ac:dyDescent="0.3">
      <c r="A25" s="963" t="s">
        <v>46</v>
      </c>
      <c r="B25" s="964"/>
      <c r="C25" s="56">
        <v>21</v>
      </c>
      <c r="D25" s="57">
        <v>10</v>
      </c>
      <c r="E25" s="117">
        <v>7</v>
      </c>
      <c r="F25" s="118">
        <v>14</v>
      </c>
      <c r="G25" s="59">
        <v>6</v>
      </c>
      <c r="H25" s="119">
        <v>7</v>
      </c>
      <c r="I25" s="56">
        <v>17</v>
      </c>
      <c r="J25" s="59">
        <v>20</v>
      </c>
      <c r="K25" s="60">
        <v>4</v>
      </c>
      <c r="L25" s="557"/>
      <c r="M25" s="558"/>
      <c r="N25" s="559"/>
      <c r="O25" s="560"/>
      <c r="P25" s="558"/>
      <c r="Q25" s="559"/>
      <c r="R25" s="560"/>
      <c r="S25" s="558"/>
      <c r="T25" s="559"/>
      <c r="U25" s="560"/>
      <c r="V25" s="558"/>
      <c r="W25" s="561"/>
      <c r="X25" s="591"/>
      <c r="Y25" s="592"/>
      <c r="Z25" s="593"/>
      <c r="AA25" s="596"/>
      <c r="AB25" s="597"/>
      <c r="AC25" s="617"/>
      <c r="AD25" s="646"/>
      <c r="AE25" s="647"/>
      <c r="AF25" s="595"/>
      <c r="AG25" s="648"/>
      <c r="AH25" s="647"/>
      <c r="AI25" s="593"/>
      <c r="AJ25" s="648"/>
      <c r="AK25" s="647"/>
      <c r="AL25" s="593"/>
      <c r="AM25" s="496">
        <f t="shared" si="0"/>
        <v>52</v>
      </c>
      <c r="AN25" s="120">
        <f t="shared" si="2"/>
        <v>0.49056603773584906</v>
      </c>
      <c r="AO25" s="121">
        <f t="shared" si="5"/>
        <v>36</v>
      </c>
      <c r="AP25" s="122">
        <f t="shared" si="3"/>
        <v>0.33962264150943394</v>
      </c>
      <c r="AQ25" s="123">
        <f t="shared" si="6"/>
        <v>18</v>
      </c>
      <c r="AR25" s="124">
        <f t="shared" si="4"/>
        <v>0.16981132075471697</v>
      </c>
      <c r="AS25" s="503">
        <f t="shared" si="1"/>
        <v>106</v>
      </c>
    </row>
    <row r="26" spans="1:45" ht="15" customHeight="1" thickBot="1" x14ac:dyDescent="0.3">
      <c r="A26" s="969" t="s">
        <v>47</v>
      </c>
      <c r="B26" s="970"/>
      <c r="C26" s="82">
        <v>1</v>
      </c>
      <c r="D26" s="125">
        <v>2</v>
      </c>
      <c r="E26" s="126">
        <v>0</v>
      </c>
      <c r="F26" s="79">
        <v>3</v>
      </c>
      <c r="G26" s="80">
        <v>2</v>
      </c>
      <c r="H26" s="81">
        <v>0</v>
      </c>
      <c r="I26" s="82">
        <v>3</v>
      </c>
      <c r="J26" s="80">
        <v>2</v>
      </c>
      <c r="K26" s="83">
        <v>1</v>
      </c>
      <c r="L26" s="585"/>
      <c r="M26" s="586"/>
      <c r="N26" s="587"/>
      <c r="O26" s="588"/>
      <c r="P26" s="589"/>
      <c r="Q26" s="587"/>
      <c r="R26" s="588"/>
      <c r="S26" s="589"/>
      <c r="T26" s="587"/>
      <c r="U26" s="588"/>
      <c r="V26" s="589"/>
      <c r="W26" s="605"/>
      <c r="X26" s="649"/>
      <c r="Y26" s="650"/>
      <c r="Z26" s="651"/>
      <c r="AA26" s="649"/>
      <c r="AB26" s="652"/>
      <c r="AC26" s="651"/>
      <c r="AD26" s="653"/>
      <c r="AE26" s="652"/>
      <c r="AF26" s="654"/>
      <c r="AG26" s="655"/>
      <c r="AH26" s="652"/>
      <c r="AI26" s="651"/>
      <c r="AJ26" s="655"/>
      <c r="AK26" s="652"/>
      <c r="AL26" s="651"/>
      <c r="AM26" s="181">
        <f t="shared" si="0"/>
        <v>7</v>
      </c>
      <c r="AN26" s="99">
        <f t="shared" si="2"/>
        <v>0.5</v>
      </c>
      <c r="AO26" s="50">
        <f t="shared" si="5"/>
        <v>6</v>
      </c>
      <c r="AP26" s="51">
        <f t="shared" si="3"/>
        <v>0.42857142857142855</v>
      </c>
      <c r="AQ26" s="52">
        <f t="shared" si="6"/>
        <v>1</v>
      </c>
      <c r="AR26" s="53">
        <f t="shared" si="4"/>
        <v>7.1428571428571425E-2</v>
      </c>
      <c r="AS26" s="501">
        <f t="shared" si="1"/>
        <v>14</v>
      </c>
    </row>
    <row r="27" spans="1:45" ht="15" customHeight="1" thickBot="1" x14ac:dyDescent="0.3">
      <c r="A27" s="1005" t="s">
        <v>48</v>
      </c>
      <c r="B27" s="1006"/>
      <c r="C27" s="44">
        <v>62</v>
      </c>
      <c r="D27" s="47">
        <v>16</v>
      </c>
      <c r="E27" s="127">
        <v>37</v>
      </c>
      <c r="F27" s="128">
        <v>74</v>
      </c>
      <c r="G27" s="47">
        <v>18</v>
      </c>
      <c r="H27" s="129">
        <v>27</v>
      </c>
      <c r="I27" s="44">
        <v>80</v>
      </c>
      <c r="J27" s="130">
        <v>18</v>
      </c>
      <c r="K27" s="48">
        <v>33</v>
      </c>
      <c r="L27" s="550"/>
      <c r="M27" s="551"/>
      <c r="N27" s="552"/>
      <c r="O27" s="553"/>
      <c r="P27" s="551"/>
      <c r="Q27" s="552"/>
      <c r="R27" s="553"/>
      <c r="S27" s="551"/>
      <c r="T27" s="552"/>
      <c r="U27" s="553"/>
      <c r="V27" s="656"/>
      <c r="W27" s="657"/>
      <c r="X27" s="658"/>
      <c r="Y27" s="659"/>
      <c r="Z27" s="660"/>
      <c r="AA27" s="658"/>
      <c r="AB27" s="659"/>
      <c r="AC27" s="660"/>
      <c r="AD27" s="661"/>
      <c r="AE27" s="662"/>
      <c r="AF27" s="663"/>
      <c r="AG27" s="664"/>
      <c r="AH27" s="665"/>
      <c r="AI27" s="660"/>
      <c r="AJ27" s="664"/>
      <c r="AK27" s="665"/>
      <c r="AL27" s="660"/>
      <c r="AM27" s="495">
        <f t="shared" si="0"/>
        <v>216</v>
      </c>
      <c r="AN27" s="135">
        <f t="shared" si="2"/>
        <v>0.59178082191780823</v>
      </c>
      <c r="AO27" s="50">
        <f t="shared" si="5"/>
        <v>52</v>
      </c>
      <c r="AP27" s="51">
        <f t="shared" si="3"/>
        <v>0.14246575342465753</v>
      </c>
      <c r="AQ27" s="52">
        <f t="shared" si="6"/>
        <v>97</v>
      </c>
      <c r="AR27" s="53">
        <f t="shared" si="4"/>
        <v>0.26575342465753427</v>
      </c>
      <c r="AS27" s="501">
        <f t="shared" si="1"/>
        <v>365</v>
      </c>
    </row>
    <row r="28" spans="1:45" ht="15" customHeight="1" thickBot="1" x14ac:dyDescent="0.3">
      <c r="A28" s="538" t="s">
        <v>49</v>
      </c>
      <c r="B28" s="539"/>
      <c r="C28" s="136">
        <v>1</v>
      </c>
      <c r="D28" s="137">
        <v>1</v>
      </c>
      <c r="E28" s="138">
        <v>2</v>
      </c>
      <c r="F28" s="139">
        <v>0</v>
      </c>
      <c r="G28" s="137">
        <v>3</v>
      </c>
      <c r="H28" s="140">
        <v>1</v>
      </c>
      <c r="I28" s="136">
        <v>0</v>
      </c>
      <c r="J28" s="141">
        <v>3</v>
      </c>
      <c r="K28" s="142">
        <v>1</v>
      </c>
      <c r="L28" s="666"/>
      <c r="M28" s="667"/>
      <c r="N28" s="668"/>
      <c r="O28" s="669"/>
      <c r="P28" s="667"/>
      <c r="Q28" s="668"/>
      <c r="R28" s="669"/>
      <c r="S28" s="667"/>
      <c r="T28" s="668"/>
      <c r="U28" s="669"/>
      <c r="V28" s="670"/>
      <c r="W28" s="671"/>
      <c r="X28" s="626"/>
      <c r="Y28" s="672"/>
      <c r="Z28" s="628"/>
      <c r="AA28" s="626"/>
      <c r="AB28" s="672"/>
      <c r="AC28" s="628"/>
      <c r="AD28" s="673"/>
      <c r="AE28" s="674"/>
      <c r="AF28" s="631"/>
      <c r="AG28" s="632"/>
      <c r="AH28" s="629"/>
      <c r="AI28" s="628"/>
      <c r="AJ28" s="632"/>
      <c r="AK28" s="629"/>
      <c r="AL28" s="628"/>
      <c r="AM28" s="495">
        <f t="shared" si="0"/>
        <v>1</v>
      </c>
      <c r="AN28" s="135">
        <f t="shared" si="2"/>
        <v>8.3333333333333329E-2</v>
      </c>
      <c r="AO28" s="50">
        <f t="shared" si="5"/>
        <v>7</v>
      </c>
      <c r="AP28" s="51">
        <f t="shared" si="3"/>
        <v>0.58333333333333337</v>
      </c>
      <c r="AQ28" s="52">
        <f t="shared" si="6"/>
        <v>4</v>
      </c>
      <c r="AR28" s="53">
        <f t="shared" si="4"/>
        <v>0.33333333333333331</v>
      </c>
      <c r="AS28" s="501">
        <f t="shared" si="1"/>
        <v>12</v>
      </c>
    </row>
    <row r="29" spans="1:45" ht="17.25" customHeight="1" thickBot="1" x14ac:dyDescent="0.3">
      <c r="A29" s="1007" t="s">
        <v>50</v>
      </c>
      <c r="B29" s="1008"/>
      <c r="C29" s="131">
        <v>54</v>
      </c>
      <c r="D29" s="143">
        <v>18</v>
      </c>
      <c r="E29" s="144">
        <v>42</v>
      </c>
      <c r="F29" s="131">
        <v>94</v>
      </c>
      <c r="G29" s="145">
        <v>28</v>
      </c>
      <c r="H29" s="146">
        <v>40</v>
      </c>
      <c r="I29" s="131">
        <v>93</v>
      </c>
      <c r="J29" s="145">
        <v>29</v>
      </c>
      <c r="K29" s="147">
        <v>30</v>
      </c>
      <c r="L29" s="675"/>
      <c r="M29" s="676"/>
      <c r="N29" s="677"/>
      <c r="O29" s="658"/>
      <c r="P29" s="678"/>
      <c r="Q29" s="679"/>
      <c r="R29" s="658"/>
      <c r="S29" s="678"/>
      <c r="T29" s="679"/>
      <c r="U29" s="658"/>
      <c r="V29" s="678"/>
      <c r="W29" s="680"/>
      <c r="X29" s="681"/>
      <c r="Y29" s="682"/>
      <c r="Z29" s="683"/>
      <c r="AA29" s="681"/>
      <c r="AB29" s="682"/>
      <c r="AC29" s="684"/>
      <c r="AD29" s="685"/>
      <c r="AE29" s="686"/>
      <c r="AF29" s="687"/>
      <c r="AG29" s="688"/>
      <c r="AH29" s="686"/>
      <c r="AI29" s="683"/>
      <c r="AJ29" s="688"/>
      <c r="AK29" s="686"/>
      <c r="AL29" s="683"/>
      <c r="AM29" s="495">
        <f t="shared" si="0"/>
        <v>241</v>
      </c>
      <c r="AN29" s="135">
        <f t="shared" si="2"/>
        <v>0.56308411214953269</v>
      </c>
      <c r="AO29" s="50">
        <f t="shared" si="5"/>
        <v>75</v>
      </c>
      <c r="AP29" s="51">
        <f t="shared" si="3"/>
        <v>0.17523364485981308</v>
      </c>
      <c r="AQ29" s="52">
        <f t="shared" si="6"/>
        <v>112</v>
      </c>
      <c r="AR29" s="53">
        <f t="shared" si="4"/>
        <v>0.26168224299065418</v>
      </c>
      <c r="AS29" s="501">
        <f t="shared" si="1"/>
        <v>428</v>
      </c>
    </row>
    <row r="30" spans="1:45" ht="15.75" customHeight="1" thickBot="1" x14ac:dyDescent="0.3">
      <c r="A30" s="1009" t="s">
        <v>51</v>
      </c>
      <c r="B30" s="528" t="s">
        <v>52</v>
      </c>
      <c r="C30" s="79">
        <v>34</v>
      </c>
      <c r="D30" s="80">
        <v>9</v>
      </c>
      <c r="E30" s="81">
        <v>26</v>
      </c>
      <c r="F30" s="76">
        <v>44</v>
      </c>
      <c r="G30" s="105">
        <v>26</v>
      </c>
      <c r="H30" s="107">
        <v>21</v>
      </c>
      <c r="I30" s="82">
        <v>48</v>
      </c>
      <c r="J30" s="80">
        <v>18</v>
      </c>
      <c r="K30" s="83">
        <v>21</v>
      </c>
      <c r="L30" s="689"/>
      <c r="M30" s="586"/>
      <c r="N30" s="587"/>
      <c r="O30" s="588"/>
      <c r="P30" s="589"/>
      <c r="Q30" s="587"/>
      <c r="R30" s="588"/>
      <c r="S30" s="589"/>
      <c r="T30" s="587"/>
      <c r="U30" s="588"/>
      <c r="V30" s="589"/>
      <c r="W30" s="590"/>
      <c r="X30" s="560"/>
      <c r="Y30" s="690"/>
      <c r="Z30" s="559"/>
      <c r="AA30" s="560"/>
      <c r="AB30" s="690"/>
      <c r="AC30" s="691"/>
      <c r="AD30" s="585"/>
      <c r="AE30" s="563"/>
      <c r="AF30" s="561"/>
      <c r="AG30" s="562"/>
      <c r="AH30" s="563"/>
      <c r="AI30" s="559"/>
      <c r="AJ30" s="562"/>
      <c r="AK30" s="563"/>
      <c r="AL30" s="559"/>
      <c r="AM30" s="496">
        <f t="shared" si="0"/>
        <v>126</v>
      </c>
      <c r="AN30" s="135">
        <f t="shared" si="2"/>
        <v>0.51012145748987858</v>
      </c>
      <c r="AO30" s="50">
        <f t="shared" si="5"/>
        <v>53</v>
      </c>
      <c r="AP30" s="51">
        <f t="shared" si="3"/>
        <v>0.2145748987854251</v>
      </c>
      <c r="AQ30" s="52">
        <f t="shared" si="6"/>
        <v>68</v>
      </c>
      <c r="AR30" s="53">
        <f t="shared" si="4"/>
        <v>0.27530364372469635</v>
      </c>
      <c r="AS30" s="501">
        <f t="shared" si="1"/>
        <v>247</v>
      </c>
    </row>
    <row r="31" spans="1:45" ht="15.75" customHeight="1" thickBot="1" x14ac:dyDescent="0.3">
      <c r="A31" s="1009"/>
      <c r="B31" s="525" t="s">
        <v>53</v>
      </c>
      <c r="C31" s="148">
        <v>25</v>
      </c>
      <c r="D31" s="149">
        <v>9</v>
      </c>
      <c r="E31" s="150">
        <v>23</v>
      </c>
      <c r="F31" s="85">
        <v>33</v>
      </c>
      <c r="G31" s="149">
        <v>18</v>
      </c>
      <c r="H31" s="66">
        <v>13</v>
      </c>
      <c r="I31" s="85">
        <v>41</v>
      </c>
      <c r="J31" s="149">
        <v>10</v>
      </c>
      <c r="K31" s="66">
        <v>18</v>
      </c>
      <c r="L31" s="692"/>
      <c r="M31" s="693"/>
      <c r="N31" s="579"/>
      <c r="O31" s="694"/>
      <c r="P31" s="695"/>
      <c r="Q31" s="579"/>
      <c r="R31" s="694"/>
      <c r="S31" s="695"/>
      <c r="T31" s="579"/>
      <c r="U31" s="694"/>
      <c r="V31" s="695"/>
      <c r="W31" s="696"/>
      <c r="X31" s="575"/>
      <c r="Y31" s="690"/>
      <c r="Z31" s="559"/>
      <c r="AA31" s="575"/>
      <c r="AB31" s="690"/>
      <c r="AC31" s="691"/>
      <c r="AD31" s="585"/>
      <c r="AE31" s="563"/>
      <c r="AF31" s="561"/>
      <c r="AG31" s="562"/>
      <c r="AH31" s="563"/>
      <c r="AI31" s="559"/>
      <c r="AJ31" s="562"/>
      <c r="AK31" s="563"/>
      <c r="AL31" s="559"/>
      <c r="AM31" s="371">
        <f t="shared" si="0"/>
        <v>99</v>
      </c>
      <c r="AN31" s="135">
        <f t="shared" si="2"/>
        <v>0.52105263157894732</v>
      </c>
      <c r="AO31" s="50">
        <f t="shared" si="5"/>
        <v>37</v>
      </c>
      <c r="AP31" s="51">
        <f t="shared" si="3"/>
        <v>0.19473684210526315</v>
      </c>
      <c r="AQ31" s="52">
        <f t="shared" si="6"/>
        <v>54</v>
      </c>
      <c r="AR31" s="53">
        <f t="shared" si="4"/>
        <v>0.28421052631578947</v>
      </c>
      <c r="AS31" s="501">
        <f t="shared" si="1"/>
        <v>190</v>
      </c>
    </row>
    <row r="32" spans="1:45" ht="16.5" customHeight="1" thickBot="1" x14ac:dyDescent="0.3">
      <c r="A32" s="1009"/>
      <c r="B32" s="525" t="s">
        <v>54</v>
      </c>
      <c r="C32" s="148">
        <v>20</v>
      </c>
      <c r="D32" s="149">
        <v>9</v>
      </c>
      <c r="E32" s="150">
        <v>14</v>
      </c>
      <c r="F32" s="85">
        <v>49</v>
      </c>
      <c r="G32" s="149">
        <v>2</v>
      </c>
      <c r="H32" s="66">
        <v>19</v>
      </c>
      <c r="I32" s="85">
        <v>45</v>
      </c>
      <c r="J32" s="149">
        <v>11</v>
      </c>
      <c r="K32" s="66">
        <v>8</v>
      </c>
      <c r="L32" s="692"/>
      <c r="M32" s="693"/>
      <c r="N32" s="579"/>
      <c r="O32" s="694"/>
      <c r="P32" s="695"/>
      <c r="Q32" s="579"/>
      <c r="R32" s="694"/>
      <c r="S32" s="695"/>
      <c r="T32" s="579"/>
      <c r="U32" s="694"/>
      <c r="V32" s="695"/>
      <c r="W32" s="696"/>
      <c r="X32" s="599"/>
      <c r="Y32" s="697"/>
      <c r="Z32" s="571"/>
      <c r="AA32" s="599"/>
      <c r="AB32" s="697"/>
      <c r="AC32" s="698"/>
      <c r="AD32" s="699"/>
      <c r="AE32" s="570"/>
      <c r="AF32" s="700"/>
      <c r="AG32" s="569"/>
      <c r="AH32" s="570"/>
      <c r="AI32" s="571"/>
      <c r="AJ32" s="569"/>
      <c r="AK32" s="570"/>
      <c r="AL32" s="571"/>
      <c r="AM32" s="371">
        <f t="shared" si="0"/>
        <v>114</v>
      </c>
      <c r="AN32" s="135">
        <f t="shared" si="2"/>
        <v>0.64406779661016944</v>
      </c>
      <c r="AO32" s="50">
        <f t="shared" si="5"/>
        <v>22</v>
      </c>
      <c r="AP32" s="51">
        <f t="shared" si="3"/>
        <v>0.12429378531073447</v>
      </c>
      <c r="AQ32" s="52">
        <f t="shared" si="6"/>
        <v>41</v>
      </c>
      <c r="AR32" s="53">
        <f t="shared" si="4"/>
        <v>0.23163841807909605</v>
      </c>
      <c r="AS32" s="501">
        <f t="shared" si="1"/>
        <v>177</v>
      </c>
    </row>
    <row r="33" spans="1:45" ht="16.5" customHeight="1" thickBot="1" x14ac:dyDescent="0.3">
      <c r="A33" s="1009"/>
      <c r="B33" s="526" t="s">
        <v>55</v>
      </c>
      <c r="C33" s="95">
        <v>17</v>
      </c>
      <c r="D33" s="151">
        <v>6</v>
      </c>
      <c r="E33" s="96">
        <v>12</v>
      </c>
      <c r="F33" s="93">
        <v>39</v>
      </c>
      <c r="G33" s="151">
        <v>2</v>
      </c>
      <c r="H33" s="94">
        <v>12</v>
      </c>
      <c r="I33" s="93">
        <v>36</v>
      </c>
      <c r="J33" s="151">
        <v>9</v>
      </c>
      <c r="K33" s="94">
        <v>8</v>
      </c>
      <c r="L33" s="701"/>
      <c r="M33" s="702"/>
      <c r="N33" s="651"/>
      <c r="O33" s="649"/>
      <c r="P33" s="703"/>
      <c r="Q33" s="651"/>
      <c r="R33" s="649"/>
      <c r="S33" s="703"/>
      <c r="T33" s="651"/>
      <c r="U33" s="649"/>
      <c r="V33" s="703"/>
      <c r="W33" s="654"/>
      <c r="X33" s="599"/>
      <c r="Y33" s="697"/>
      <c r="Z33" s="571"/>
      <c r="AA33" s="599"/>
      <c r="AB33" s="697"/>
      <c r="AC33" s="698"/>
      <c r="AD33" s="699"/>
      <c r="AE33" s="570"/>
      <c r="AF33" s="700"/>
      <c r="AG33" s="569"/>
      <c r="AH33" s="570"/>
      <c r="AI33" s="571"/>
      <c r="AJ33" s="569"/>
      <c r="AK33" s="570"/>
      <c r="AL33" s="571"/>
      <c r="AM33" s="371">
        <f t="shared" si="0"/>
        <v>92</v>
      </c>
      <c r="AN33" s="135">
        <f t="shared" si="2"/>
        <v>0.65248226950354615</v>
      </c>
      <c r="AO33" s="50">
        <f t="shared" si="5"/>
        <v>17</v>
      </c>
      <c r="AP33" s="51">
        <f t="shared" si="3"/>
        <v>0.12056737588652482</v>
      </c>
      <c r="AQ33" s="52">
        <f t="shared" si="6"/>
        <v>32</v>
      </c>
      <c r="AR33" s="53">
        <f t="shared" si="4"/>
        <v>0.22695035460992907</v>
      </c>
      <c r="AS33" s="501">
        <f t="shared" si="1"/>
        <v>141</v>
      </c>
    </row>
    <row r="34" spans="1:45" ht="15.75" customHeight="1" thickBot="1" x14ac:dyDescent="0.3">
      <c r="A34" s="1009"/>
      <c r="B34" s="526" t="s">
        <v>56</v>
      </c>
      <c r="C34" s="95">
        <v>0</v>
      </c>
      <c r="D34" s="151">
        <v>0</v>
      </c>
      <c r="E34" s="96">
        <v>1</v>
      </c>
      <c r="F34" s="93">
        <v>0</v>
      </c>
      <c r="G34" s="151">
        <v>0</v>
      </c>
      <c r="H34" s="94">
        <v>0</v>
      </c>
      <c r="I34" s="93">
        <v>0</v>
      </c>
      <c r="J34" s="151">
        <v>0</v>
      </c>
      <c r="K34" s="94">
        <v>1</v>
      </c>
      <c r="L34" s="704"/>
      <c r="M34" s="702"/>
      <c r="N34" s="651"/>
      <c r="O34" s="649"/>
      <c r="P34" s="703"/>
      <c r="Q34" s="651"/>
      <c r="R34" s="649"/>
      <c r="S34" s="703"/>
      <c r="T34" s="651"/>
      <c r="U34" s="649"/>
      <c r="V34" s="703"/>
      <c r="W34" s="654"/>
      <c r="X34" s="599"/>
      <c r="Y34" s="697"/>
      <c r="Z34" s="571"/>
      <c r="AA34" s="599"/>
      <c r="AB34" s="697"/>
      <c r="AC34" s="698"/>
      <c r="AD34" s="699"/>
      <c r="AE34" s="570"/>
      <c r="AF34" s="700"/>
      <c r="AG34" s="569"/>
      <c r="AH34" s="570"/>
      <c r="AI34" s="571"/>
      <c r="AJ34" s="569"/>
      <c r="AK34" s="570"/>
      <c r="AL34" s="698"/>
      <c r="AM34" s="371">
        <f t="shared" si="0"/>
        <v>0</v>
      </c>
      <c r="AN34" s="135">
        <f t="shared" si="2"/>
        <v>0</v>
      </c>
      <c r="AO34" s="50">
        <f t="shared" si="5"/>
        <v>0</v>
      </c>
      <c r="AP34" s="51">
        <f t="shared" si="3"/>
        <v>0</v>
      </c>
      <c r="AQ34" s="52">
        <f t="shared" si="6"/>
        <v>2</v>
      </c>
      <c r="AR34" s="53">
        <f t="shared" si="4"/>
        <v>1</v>
      </c>
      <c r="AS34" s="501">
        <f t="shared" si="1"/>
        <v>2</v>
      </c>
    </row>
    <row r="35" spans="1:45" ht="15.75" customHeight="1" thickBot="1" x14ac:dyDescent="0.3">
      <c r="A35" s="1009"/>
      <c r="B35" s="526" t="s">
        <v>57</v>
      </c>
      <c r="C35" s="95">
        <v>0</v>
      </c>
      <c r="D35" s="151">
        <v>0</v>
      </c>
      <c r="E35" s="96">
        <v>1</v>
      </c>
      <c r="F35" s="93">
        <v>0</v>
      </c>
      <c r="G35" s="151">
        <v>0</v>
      </c>
      <c r="H35" s="94">
        <v>0</v>
      </c>
      <c r="I35" s="93">
        <v>0</v>
      </c>
      <c r="J35" s="151">
        <v>0</v>
      </c>
      <c r="K35" s="94">
        <v>1</v>
      </c>
      <c r="L35" s="704"/>
      <c r="M35" s="702"/>
      <c r="N35" s="651"/>
      <c r="O35" s="649"/>
      <c r="P35" s="703"/>
      <c r="Q35" s="651"/>
      <c r="R35" s="649"/>
      <c r="S35" s="703"/>
      <c r="T35" s="651"/>
      <c r="U35" s="649"/>
      <c r="V35" s="703"/>
      <c r="W35" s="654"/>
      <c r="X35" s="606"/>
      <c r="Y35" s="607"/>
      <c r="Z35" s="608"/>
      <c r="AA35" s="606"/>
      <c r="AB35" s="607"/>
      <c r="AC35" s="705"/>
      <c r="AD35" s="609"/>
      <c r="AE35" s="615"/>
      <c r="AF35" s="610"/>
      <c r="AG35" s="614"/>
      <c r="AH35" s="615"/>
      <c r="AI35" s="608"/>
      <c r="AJ35" s="614"/>
      <c r="AK35" s="615"/>
      <c r="AL35" s="705"/>
      <c r="AM35" s="181">
        <f t="shared" si="0"/>
        <v>0</v>
      </c>
      <c r="AN35" s="135">
        <f t="shared" si="2"/>
        <v>0</v>
      </c>
      <c r="AO35" s="50">
        <f t="shared" si="5"/>
        <v>0</v>
      </c>
      <c r="AP35" s="51">
        <f t="shared" si="3"/>
        <v>0</v>
      </c>
      <c r="AQ35" s="52">
        <f t="shared" si="6"/>
        <v>2</v>
      </c>
      <c r="AR35" s="53">
        <f t="shared" si="4"/>
        <v>1</v>
      </c>
      <c r="AS35" s="501">
        <f t="shared" si="1"/>
        <v>2</v>
      </c>
    </row>
    <row r="36" spans="1:45" ht="15.75" customHeight="1" thickBot="1" x14ac:dyDescent="0.3">
      <c r="A36" s="1009"/>
      <c r="B36" s="526" t="s">
        <v>58</v>
      </c>
      <c r="C36" s="108">
        <v>1</v>
      </c>
      <c r="D36" s="111">
        <v>0</v>
      </c>
      <c r="E36" s="98">
        <v>1</v>
      </c>
      <c r="F36" s="97">
        <v>1</v>
      </c>
      <c r="G36" s="111">
        <v>0</v>
      </c>
      <c r="H36" s="112">
        <v>0</v>
      </c>
      <c r="I36" s="97">
        <v>0</v>
      </c>
      <c r="J36" s="111">
        <v>0</v>
      </c>
      <c r="K36" s="112">
        <v>0</v>
      </c>
      <c r="L36" s="640"/>
      <c r="M36" s="645"/>
      <c r="N36" s="638"/>
      <c r="O36" s="649"/>
      <c r="P36" s="703"/>
      <c r="Q36" s="651"/>
      <c r="R36" s="649"/>
      <c r="S36" s="703"/>
      <c r="T36" s="651"/>
      <c r="U36" s="649"/>
      <c r="V36" s="703"/>
      <c r="W36" s="654"/>
      <c r="X36" s="649"/>
      <c r="Y36" s="650"/>
      <c r="Z36" s="651"/>
      <c r="AA36" s="649"/>
      <c r="AB36" s="650"/>
      <c r="AC36" s="706"/>
      <c r="AD36" s="704"/>
      <c r="AE36" s="652"/>
      <c r="AF36" s="654"/>
      <c r="AG36" s="655"/>
      <c r="AH36" s="652"/>
      <c r="AI36" s="651"/>
      <c r="AJ36" s="655"/>
      <c r="AK36" s="652"/>
      <c r="AL36" s="706"/>
      <c r="AM36" s="181">
        <f t="shared" si="0"/>
        <v>2</v>
      </c>
      <c r="AN36" s="135">
        <f t="shared" si="2"/>
        <v>0.66666666666666663</v>
      </c>
      <c r="AO36" s="50">
        <f t="shared" si="5"/>
        <v>0</v>
      </c>
      <c r="AP36" s="51">
        <f t="shared" si="3"/>
        <v>0</v>
      </c>
      <c r="AQ36" s="52">
        <f t="shared" si="6"/>
        <v>1</v>
      </c>
      <c r="AR36" s="53">
        <f t="shared" si="4"/>
        <v>0.33333333333333331</v>
      </c>
      <c r="AS36" s="501">
        <f t="shared" si="1"/>
        <v>3</v>
      </c>
    </row>
    <row r="37" spans="1:45" ht="17.25" customHeight="1" thickBot="1" x14ac:dyDescent="0.3">
      <c r="A37" s="1010"/>
      <c r="B37" s="529" t="s">
        <v>59</v>
      </c>
      <c r="C37" s="97">
        <v>1</v>
      </c>
      <c r="D37" s="111">
        <v>0</v>
      </c>
      <c r="E37" s="98">
        <v>1</v>
      </c>
      <c r="F37" s="97">
        <v>1</v>
      </c>
      <c r="G37" s="111">
        <v>0</v>
      </c>
      <c r="H37" s="98">
        <v>0</v>
      </c>
      <c r="I37" s="97">
        <v>0</v>
      </c>
      <c r="J37" s="111">
        <v>0</v>
      </c>
      <c r="K37" s="112">
        <v>0</v>
      </c>
      <c r="L37" s="640"/>
      <c r="M37" s="645"/>
      <c r="N37" s="638"/>
      <c r="O37" s="649"/>
      <c r="P37" s="703"/>
      <c r="Q37" s="651"/>
      <c r="R37" s="649"/>
      <c r="S37" s="703"/>
      <c r="T37" s="651"/>
      <c r="U37" s="649"/>
      <c r="V37" s="703"/>
      <c r="W37" s="654"/>
      <c r="X37" s="649"/>
      <c r="Y37" s="650"/>
      <c r="Z37" s="651"/>
      <c r="AA37" s="649"/>
      <c r="AB37" s="650"/>
      <c r="AC37" s="706"/>
      <c r="AD37" s="704"/>
      <c r="AE37" s="652"/>
      <c r="AF37" s="654"/>
      <c r="AG37" s="655"/>
      <c r="AH37" s="652"/>
      <c r="AI37" s="651"/>
      <c r="AJ37" s="655"/>
      <c r="AK37" s="652"/>
      <c r="AL37" s="706"/>
      <c r="AM37" s="181">
        <f t="shared" si="0"/>
        <v>2</v>
      </c>
      <c r="AN37" s="135">
        <f t="shared" si="2"/>
        <v>0.66666666666666663</v>
      </c>
      <c r="AO37" s="50">
        <f t="shared" si="5"/>
        <v>0</v>
      </c>
      <c r="AP37" s="51">
        <f t="shared" si="3"/>
        <v>0</v>
      </c>
      <c r="AQ37" s="52">
        <f t="shared" si="6"/>
        <v>1</v>
      </c>
      <c r="AR37" s="53">
        <f t="shared" si="4"/>
        <v>0.33333333333333331</v>
      </c>
      <c r="AS37" s="501">
        <f t="shared" si="1"/>
        <v>3</v>
      </c>
    </row>
    <row r="38" spans="1:45" ht="15.75" customHeight="1" thickBot="1" x14ac:dyDescent="0.3">
      <c r="A38" s="1011" t="s">
        <v>60</v>
      </c>
      <c r="B38" s="1012"/>
      <c r="C38" s="136">
        <v>4</v>
      </c>
      <c r="D38" s="137">
        <v>2</v>
      </c>
      <c r="E38" s="138">
        <v>9</v>
      </c>
      <c r="F38" s="139">
        <v>1</v>
      </c>
      <c r="G38" s="152">
        <v>9</v>
      </c>
      <c r="H38" s="153">
        <v>6</v>
      </c>
      <c r="I38" s="136">
        <v>6</v>
      </c>
      <c r="J38" s="152">
        <v>6</v>
      </c>
      <c r="K38" s="154">
        <v>9</v>
      </c>
      <c r="L38" s="666"/>
      <c r="M38" s="707"/>
      <c r="N38" s="708"/>
      <c r="O38" s="709"/>
      <c r="P38" s="710"/>
      <c r="Q38" s="711"/>
      <c r="R38" s="709"/>
      <c r="S38" s="710"/>
      <c r="T38" s="711"/>
      <c r="U38" s="709"/>
      <c r="V38" s="710"/>
      <c r="W38" s="712"/>
      <c r="X38" s="709"/>
      <c r="Y38" s="713"/>
      <c r="Z38" s="711"/>
      <c r="AA38" s="709"/>
      <c r="AB38" s="713"/>
      <c r="AC38" s="711"/>
      <c r="AD38" s="714"/>
      <c r="AE38" s="713"/>
      <c r="AF38" s="712"/>
      <c r="AG38" s="715"/>
      <c r="AH38" s="716"/>
      <c r="AI38" s="711"/>
      <c r="AJ38" s="709"/>
      <c r="AK38" s="711"/>
      <c r="AL38" s="716"/>
      <c r="AM38" s="495">
        <f t="shared" si="0"/>
        <v>11</v>
      </c>
      <c r="AN38" s="135">
        <f t="shared" si="2"/>
        <v>0.21153846153846154</v>
      </c>
      <c r="AO38" s="50">
        <f t="shared" si="5"/>
        <v>17</v>
      </c>
      <c r="AP38" s="51">
        <f t="shared" si="3"/>
        <v>0.32692307692307693</v>
      </c>
      <c r="AQ38" s="52">
        <f t="shared" si="6"/>
        <v>24</v>
      </c>
      <c r="AR38" s="53">
        <f t="shared" si="4"/>
        <v>0.46153846153846156</v>
      </c>
      <c r="AS38" s="501">
        <f t="shared" si="1"/>
        <v>52</v>
      </c>
    </row>
    <row r="39" spans="1:45" ht="21" customHeight="1" thickBot="1" x14ac:dyDescent="0.3">
      <c r="A39" s="995" t="s">
        <v>61</v>
      </c>
      <c r="B39" s="530" t="s">
        <v>62</v>
      </c>
      <c r="C39" s="76">
        <v>7</v>
      </c>
      <c r="D39" s="77">
        <v>3</v>
      </c>
      <c r="E39" s="78">
        <v>8</v>
      </c>
      <c r="F39" s="104">
        <v>4</v>
      </c>
      <c r="G39" s="105">
        <v>7</v>
      </c>
      <c r="H39" s="84">
        <v>6</v>
      </c>
      <c r="I39" s="76">
        <v>11</v>
      </c>
      <c r="J39" s="105">
        <v>6</v>
      </c>
      <c r="K39" s="107">
        <v>11</v>
      </c>
      <c r="L39" s="717"/>
      <c r="M39" s="718"/>
      <c r="N39" s="719"/>
      <c r="O39" s="588"/>
      <c r="P39" s="589"/>
      <c r="Q39" s="587"/>
      <c r="R39" s="588"/>
      <c r="S39" s="589"/>
      <c r="T39" s="587"/>
      <c r="U39" s="588"/>
      <c r="V39" s="589"/>
      <c r="W39" s="590"/>
      <c r="X39" s="591"/>
      <c r="Y39" s="592"/>
      <c r="Z39" s="720"/>
      <c r="AA39" s="591"/>
      <c r="AB39" s="592"/>
      <c r="AC39" s="720"/>
      <c r="AD39" s="594"/>
      <c r="AE39" s="721"/>
      <c r="AF39" s="595"/>
      <c r="AG39" s="648"/>
      <c r="AH39" s="647"/>
      <c r="AI39" s="593"/>
      <c r="AJ39" s="591"/>
      <c r="AK39" s="722"/>
      <c r="AL39" s="647"/>
      <c r="AM39" s="496">
        <f t="shared" si="0"/>
        <v>22</v>
      </c>
      <c r="AN39" s="120">
        <f t="shared" si="2"/>
        <v>0.34920634920634919</v>
      </c>
      <c r="AO39" s="50">
        <f t="shared" si="5"/>
        <v>16</v>
      </c>
      <c r="AP39" s="51">
        <f t="shared" si="3"/>
        <v>0.25396825396825395</v>
      </c>
      <c r="AQ39" s="52">
        <f t="shared" si="6"/>
        <v>25</v>
      </c>
      <c r="AR39" s="53">
        <f t="shared" si="4"/>
        <v>0.3968253968253968</v>
      </c>
      <c r="AS39" s="501">
        <f t="shared" si="1"/>
        <v>63</v>
      </c>
    </row>
    <row r="40" spans="1:45" ht="18.75" customHeight="1" thickBot="1" x14ac:dyDescent="0.3">
      <c r="A40" s="996"/>
      <c r="B40" s="531" t="s">
        <v>63</v>
      </c>
      <c r="C40" s="85">
        <v>0</v>
      </c>
      <c r="D40" s="155">
        <v>0</v>
      </c>
      <c r="E40" s="156">
        <v>1</v>
      </c>
      <c r="F40" s="148">
        <v>0</v>
      </c>
      <c r="G40" s="149">
        <v>2</v>
      </c>
      <c r="H40" s="150">
        <v>0</v>
      </c>
      <c r="I40" s="85">
        <v>0</v>
      </c>
      <c r="J40" s="149">
        <v>2</v>
      </c>
      <c r="K40" s="66">
        <v>1</v>
      </c>
      <c r="L40" s="723"/>
      <c r="M40" s="693"/>
      <c r="N40" s="579"/>
      <c r="O40" s="694"/>
      <c r="P40" s="695"/>
      <c r="Q40" s="579"/>
      <c r="R40" s="694"/>
      <c r="S40" s="695"/>
      <c r="T40" s="579"/>
      <c r="U40" s="694"/>
      <c r="V40" s="695"/>
      <c r="W40" s="696"/>
      <c r="X40" s="694"/>
      <c r="Y40" s="724"/>
      <c r="Z40" s="579"/>
      <c r="AA40" s="694"/>
      <c r="AB40" s="724"/>
      <c r="AC40" s="579"/>
      <c r="AD40" s="723"/>
      <c r="AE40" s="724"/>
      <c r="AF40" s="696"/>
      <c r="AG40" s="577"/>
      <c r="AH40" s="578"/>
      <c r="AI40" s="579"/>
      <c r="AJ40" s="694"/>
      <c r="AK40" s="725"/>
      <c r="AL40" s="578"/>
      <c r="AM40" s="371">
        <f t="shared" si="0"/>
        <v>0</v>
      </c>
      <c r="AN40" s="49">
        <f t="shared" si="2"/>
        <v>0</v>
      </c>
      <c r="AO40" s="50">
        <f t="shared" si="5"/>
        <v>4</v>
      </c>
      <c r="AP40" s="51">
        <f t="shared" si="3"/>
        <v>0.66666666666666663</v>
      </c>
      <c r="AQ40" s="52">
        <f t="shared" si="6"/>
        <v>2</v>
      </c>
      <c r="AR40" s="53">
        <f t="shared" si="4"/>
        <v>0.33333333333333331</v>
      </c>
      <c r="AS40" s="501">
        <f t="shared" si="1"/>
        <v>6</v>
      </c>
    </row>
    <row r="41" spans="1:45" ht="15.75" customHeight="1" thickBot="1" x14ac:dyDescent="0.3">
      <c r="A41" s="997"/>
      <c r="B41" s="532" t="s">
        <v>64</v>
      </c>
      <c r="C41" s="97">
        <v>0</v>
      </c>
      <c r="D41" s="109">
        <v>2</v>
      </c>
      <c r="E41" s="110">
        <v>1</v>
      </c>
      <c r="F41" s="108">
        <v>1</v>
      </c>
      <c r="G41" s="111">
        <v>0</v>
      </c>
      <c r="H41" s="98">
        <v>0</v>
      </c>
      <c r="I41" s="97">
        <v>0</v>
      </c>
      <c r="J41" s="111">
        <v>0</v>
      </c>
      <c r="K41" s="112">
        <v>0</v>
      </c>
      <c r="L41" s="640"/>
      <c r="M41" s="645"/>
      <c r="N41" s="638"/>
      <c r="O41" s="649"/>
      <c r="P41" s="703"/>
      <c r="Q41" s="651"/>
      <c r="R41" s="649"/>
      <c r="S41" s="703"/>
      <c r="T41" s="651"/>
      <c r="U41" s="649"/>
      <c r="V41" s="703"/>
      <c r="W41" s="654"/>
      <c r="X41" s="606"/>
      <c r="Y41" s="607"/>
      <c r="Z41" s="608"/>
      <c r="AA41" s="606"/>
      <c r="AB41" s="607"/>
      <c r="AC41" s="608"/>
      <c r="AD41" s="609"/>
      <c r="AE41" s="607"/>
      <c r="AF41" s="610"/>
      <c r="AG41" s="614"/>
      <c r="AH41" s="615"/>
      <c r="AI41" s="608"/>
      <c r="AJ41" s="606"/>
      <c r="AK41" s="608"/>
      <c r="AL41" s="615"/>
      <c r="AM41" s="181">
        <f t="shared" si="0"/>
        <v>1</v>
      </c>
      <c r="AN41" s="99">
        <f t="shared" si="2"/>
        <v>0.25</v>
      </c>
      <c r="AO41" s="50">
        <f t="shared" si="5"/>
        <v>2</v>
      </c>
      <c r="AP41" s="51">
        <f t="shared" si="3"/>
        <v>0.5</v>
      </c>
      <c r="AQ41" s="52">
        <f t="shared" si="6"/>
        <v>1</v>
      </c>
      <c r="AR41" s="53">
        <f t="shared" si="4"/>
        <v>0.25</v>
      </c>
      <c r="AS41" s="501">
        <f t="shared" si="1"/>
        <v>4</v>
      </c>
    </row>
    <row r="42" spans="1:45" ht="15" customHeight="1" thickBot="1" x14ac:dyDescent="0.3">
      <c r="A42" s="998" t="s">
        <v>65</v>
      </c>
      <c r="B42" s="999"/>
      <c r="C42" s="44">
        <v>1</v>
      </c>
      <c r="D42" s="45">
        <v>2</v>
      </c>
      <c r="E42" s="127">
        <v>0</v>
      </c>
      <c r="F42" s="128">
        <v>2</v>
      </c>
      <c r="G42" s="47">
        <v>0</v>
      </c>
      <c r="H42" s="129">
        <v>1</v>
      </c>
      <c r="I42" s="44">
        <v>3</v>
      </c>
      <c r="J42" s="47">
        <v>1</v>
      </c>
      <c r="K42" s="48">
        <v>0</v>
      </c>
      <c r="L42" s="550"/>
      <c r="M42" s="551"/>
      <c r="N42" s="552"/>
      <c r="O42" s="709"/>
      <c r="P42" s="710"/>
      <c r="Q42" s="711"/>
      <c r="R42" s="709"/>
      <c r="S42" s="710"/>
      <c r="T42" s="711"/>
      <c r="U42" s="709"/>
      <c r="V42" s="710"/>
      <c r="W42" s="712"/>
      <c r="X42" s="681"/>
      <c r="Y42" s="682"/>
      <c r="Z42" s="683"/>
      <c r="AA42" s="681"/>
      <c r="AB42" s="682"/>
      <c r="AC42" s="683"/>
      <c r="AD42" s="685"/>
      <c r="AE42" s="682"/>
      <c r="AF42" s="687"/>
      <c r="AG42" s="688"/>
      <c r="AH42" s="686"/>
      <c r="AI42" s="683"/>
      <c r="AJ42" s="681"/>
      <c r="AK42" s="683"/>
      <c r="AL42" s="686"/>
      <c r="AM42" s="495">
        <f t="shared" si="0"/>
        <v>6</v>
      </c>
      <c r="AN42" s="135">
        <f t="shared" si="2"/>
        <v>0.6</v>
      </c>
      <c r="AO42" s="50">
        <f t="shared" si="5"/>
        <v>3</v>
      </c>
      <c r="AP42" s="51">
        <f t="shared" si="3"/>
        <v>0.3</v>
      </c>
      <c r="AQ42" s="52">
        <f t="shared" si="6"/>
        <v>1</v>
      </c>
      <c r="AR42" s="53">
        <f t="shared" si="4"/>
        <v>0.1</v>
      </c>
      <c r="AS42" s="501">
        <f t="shared" ref="AS42:AS75" si="7">SUM(C42:AL42)</f>
        <v>10</v>
      </c>
    </row>
    <row r="43" spans="1:45" ht="15" customHeight="1" thickBot="1" x14ac:dyDescent="0.3">
      <c r="A43" s="998" t="s">
        <v>66</v>
      </c>
      <c r="B43" s="999"/>
      <c r="C43" s="44">
        <v>8</v>
      </c>
      <c r="D43" s="45">
        <v>9</v>
      </c>
      <c r="E43" s="127">
        <v>12</v>
      </c>
      <c r="F43" s="128">
        <v>8</v>
      </c>
      <c r="G43" s="47">
        <v>5</v>
      </c>
      <c r="H43" s="129">
        <v>11</v>
      </c>
      <c r="I43" s="44">
        <v>14</v>
      </c>
      <c r="J43" s="47">
        <v>9</v>
      </c>
      <c r="K43" s="48">
        <v>9</v>
      </c>
      <c r="L43" s="550"/>
      <c r="M43" s="551"/>
      <c r="N43" s="552"/>
      <c r="O43" s="560"/>
      <c r="P43" s="558"/>
      <c r="Q43" s="559"/>
      <c r="R43" s="560"/>
      <c r="S43" s="558"/>
      <c r="T43" s="559"/>
      <c r="U43" s="560"/>
      <c r="V43" s="558"/>
      <c r="W43" s="561"/>
      <c r="X43" s="560"/>
      <c r="Y43" s="690"/>
      <c r="Z43" s="559"/>
      <c r="AA43" s="560"/>
      <c r="AB43" s="690"/>
      <c r="AC43" s="559"/>
      <c r="AD43" s="557"/>
      <c r="AE43" s="690"/>
      <c r="AF43" s="561"/>
      <c r="AG43" s="562"/>
      <c r="AH43" s="563"/>
      <c r="AI43" s="559"/>
      <c r="AJ43" s="560"/>
      <c r="AK43" s="726"/>
      <c r="AL43" s="563"/>
      <c r="AM43" s="496">
        <f t="shared" si="0"/>
        <v>30</v>
      </c>
      <c r="AN43" s="120">
        <f t="shared" si="2"/>
        <v>0.35294117647058826</v>
      </c>
      <c r="AO43" s="50">
        <f t="shared" si="5"/>
        <v>23</v>
      </c>
      <c r="AP43" s="51">
        <f t="shared" si="3"/>
        <v>0.27058823529411763</v>
      </c>
      <c r="AQ43" s="52">
        <f t="shared" si="6"/>
        <v>32</v>
      </c>
      <c r="AR43" s="53">
        <f t="shared" si="4"/>
        <v>0.37647058823529411</v>
      </c>
      <c r="AS43" s="501">
        <f t="shared" si="7"/>
        <v>85</v>
      </c>
    </row>
    <row r="44" spans="1:45" ht="15" customHeight="1" thickBot="1" x14ac:dyDescent="0.3">
      <c r="A44" s="1000" t="s">
        <v>67</v>
      </c>
      <c r="B44" s="533" t="s">
        <v>62</v>
      </c>
      <c r="C44" s="85">
        <v>7</v>
      </c>
      <c r="D44" s="155">
        <v>8</v>
      </c>
      <c r="E44" s="156">
        <v>18</v>
      </c>
      <c r="F44" s="148">
        <v>12</v>
      </c>
      <c r="G44" s="149">
        <v>6</v>
      </c>
      <c r="H44" s="150">
        <v>16</v>
      </c>
      <c r="I44" s="85">
        <v>23</v>
      </c>
      <c r="J44" s="149">
        <v>18</v>
      </c>
      <c r="K44" s="66">
        <v>13</v>
      </c>
      <c r="L44" s="723"/>
      <c r="M44" s="693"/>
      <c r="N44" s="579"/>
      <c r="O44" s="694"/>
      <c r="P44" s="695"/>
      <c r="Q44" s="579"/>
      <c r="R44" s="694"/>
      <c r="S44" s="695"/>
      <c r="T44" s="579"/>
      <c r="U44" s="694"/>
      <c r="V44" s="695"/>
      <c r="W44" s="696"/>
      <c r="X44" s="599"/>
      <c r="Y44" s="697"/>
      <c r="Z44" s="571"/>
      <c r="AA44" s="599"/>
      <c r="AB44" s="697"/>
      <c r="AC44" s="571"/>
      <c r="AD44" s="699"/>
      <c r="AE44" s="727"/>
      <c r="AF44" s="700"/>
      <c r="AG44" s="569"/>
      <c r="AH44" s="570"/>
      <c r="AI44" s="571"/>
      <c r="AJ44" s="599"/>
      <c r="AK44" s="728"/>
      <c r="AL44" s="570"/>
      <c r="AM44" s="371">
        <f t="shared" si="0"/>
        <v>42</v>
      </c>
      <c r="AN44" s="49">
        <f t="shared" si="2"/>
        <v>0.34710743801652894</v>
      </c>
      <c r="AO44" s="50">
        <f t="shared" si="5"/>
        <v>32</v>
      </c>
      <c r="AP44" s="51">
        <f t="shared" si="3"/>
        <v>0.26446280991735538</v>
      </c>
      <c r="AQ44" s="52">
        <f t="shared" si="6"/>
        <v>47</v>
      </c>
      <c r="AR44" s="53">
        <f t="shared" si="4"/>
        <v>0.38842975206611569</v>
      </c>
      <c r="AS44" s="501">
        <f t="shared" si="7"/>
        <v>121</v>
      </c>
    </row>
    <row r="45" spans="1:45" ht="17.25" customHeight="1" thickBot="1" x14ac:dyDescent="0.3">
      <c r="A45" s="1000"/>
      <c r="B45" s="533" t="s">
        <v>63</v>
      </c>
      <c r="C45" s="85">
        <v>4</v>
      </c>
      <c r="D45" s="155">
        <v>0</v>
      </c>
      <c r="E45" s="156">
        <v>1</v>
      </c>
      <c r="F45" s="148">
        <v>3</v>
      </c>
      <c r="G45" s="149">
        <v>1</v>
      </c>
      <c r="H45" s="150">
        <v>1</v>
      </c>
      <c r="I45" s="85">
        <v>6</v>
      </c>
      <c r="J45" s="149">
        <v>2</v>
      </c>
      <c r="K45" s="66">
        <v>1</v>
      </c>
      <c r="L45" s="723"/>
      <c r="M45" s="693"/>
      <c r="N45" s="579"/>
      <c r="O45" s="694"/>
      <c r="P45" s="695"/>
      <c r="Q45" s="579"/>
      <c r="R45" s="694"/>
      <c r="S45" s="695"/>
      <c r="T45" s="579"/>
      <c r="U45" s="694"/>
      <c r="V45" s="695"/>
      <c r="W45" s="696"/>
      <c r="X45" s="694"/>
      <c r="Y45" s="724"/>
      <c r="Z45" s="579"/>
      <c r="AA45" s="694"/>
      <c r="AB45" s="724"/>
      <c r="AC45" s="579"/>
      <c r="AD45" s="723"/>
      <c r="AE45" s="724"/>
      <c r="AF45" s="696"/>
      <c r="AG45" s="577"/>
      <c r="AH45" s="578"/>
      <c r="AI45" s="579"/>
      <c r="AJ45" s="694"/>
      <c r="AK45" s="579"/>
      <c r="AL45" s="578"/>
      <c r="AM45" s="371">
        <f t="shared" si="0"/>
        <v>13</v>
      </c>
      <c r="AN45" s="49">
        <f t="shared" si="2"/>
        <v>0.68421052631578949</v>
      </c>
      <c r="AO45" s="50">
        <f t="shared" si="5"/>
        <v>3</v>
      </c>
      <c r="AP45" s="51">
        <f t="shared" si="3"/>
        <v>0.15789473684210525</v>
      </c>
      <c r="AQ45" s="52">
        <f t="shared" si="6"/>
        <v>3</v>
      </c>
      <c r="AR45" s="53">
        <f t="shared" si="4"/>
        <v>0.15789473684210525</v>
      </c>
      <c r="AS45" s="501">
        <f t="shared" si="7"/>
        <v>19</v>
      </c>
    </row>
    <row r="46" spans="1:45" ht="19.5" customHeight="1" thickBot="1" x14ac:dyDescent="0.3">
      <c r="A46" s="1001"/>
      <c r="B46" s="532" t="s">
        <v>64</v>
      </c>
      <c r="C46" s="97">
        <v>2</v>
      </c>
      <c r="D46" s="109">
        <v>0</v>
      </c>
      <c r="E46" s="110">
        <v>0</v>
      </c>
      <c r="F46" s="108">
        <v>0</v>
      </c>
      <c r="G46" s="111">
        <v>1</v>
      </c>
      <c r="H46" s="98">
        <v>1</v>
      </c>
      <c r="I46" s="97">
        <v>0</v>
      </c>
      <c r="J46" s="113">
        <v>2</v>
      </c>
      <c r="K46" s="112">
        <v>0</v>
      </c>
      <c r="L46" s="640"/>
      <c r="M46" s="729"/>
      <c r="N46" s="638"/>
      <c r="O46" s="649"/>
      <c r="P46" s="703"/>
      <c r="Q46" s="651"/>
      <c r="R46" s="649"/>
      <c r="S46" s="703"/>
      <c r="T46" s="651"/>
      <c r="U46" s="649"/>
      <c r="V46" s="703"/>
      <c r="W46" s="654"/>
      <c r="X46" s="606"/>
      <c r="Y46" s="607"/>
      <c r="Z46" s="608"/>
      <c r="AA46" s="611"/>
      <c r="AB46" s="730"/>
      <c r="AC46" s="635"/>
      <c r="AD46" s="609"/>
      <c r="AE46" s="607"/>
      <c r="AF46" s="610"/>
      <c r="AG46" s="614"/>
      <c r="AH46" s="615"/>
      <c r="AI46" s="608"/>
      <c r="AJ46" s="606"/>
      <c r="AK46" s="608"/>
      <c r="AL46" s="615"/>
      <c r="AM46" s="181">
        <f t="shared" si="0"/>
        <v>2</v>
      </c>
      <c r="AN46" s="99">
        <f t="shared" si="2"/>
        <v>0.33333333333333331</v>
      </c>
      <c r="AO46" s="50">
        <f t="shared" si="5"/>
        <v>3</v>
      </c>
      <c r="AP46" s="51">
        <f t="shared" si="3"/>
        <v>0.5</v>
      </c>
      <c r="AQ46" s="52">
        <f t="shared" si="6"/>
        <v>1</v>
      </c>
      <c r="AR46" s="53">
        <f t="shared" si="4"/>
        <v>0.16666666666666666</v>
      </c>
      <c r="AS46" s="501">
        <f t="shared" si="7"/>
        <v>6</v>
      </c>
    </row>
    <row r="47" spans="1:45" ht="18" customHeight="1" thickBot="1" x14ac:dyDescent="0.3">
      <c r="A47" s="971" t="s">
        <v>68</v>
      </c>
      <c r="B47" s="1002"/>
      <c r="C47" s="157">
        <v>0</v>
      </c>
      <c r="D47" s="158">
        <v>0</v>
      </c>
      <c r="E47" s="159">
        <v>0</v>
      </c>
      <c r="F47" s="160">
        <v>0</v>
      </c>
      <c r="G47" s="161">
        <v>0</v>
      </c>
      <c r="H47" s="162">
        <v>1</v>
      </c>
      <c r="I47" s="157">
        <v>0</v>
      </c>
      <c r="J47" s="161">
        <v>0</v>
      </c>
      <c r="K47" s="163">
        <v>0</v>
      </c>
      <c r="L47" s="731"/>
      <c r="M47" s="732"/>
      <c r="N47" s="733"/>
      <c r="O47" s="734"/>
      <c r="P47" s="732"/>
      <c r="Q47" s="733"/>
      <c r="R47" s="734"/>
      <c r="S47" s="732"/>
      <c r="T47" s="733"/>
      <c r="U47" s="734"/>
      <c r="V47" s="732"/>
      <c r="W47" s="735"/>
      <c r="X47" s="681"/>
      <c r="Y47" s="682"/>
      <c r="Z47" s="683"/>
      <c r="AA47" s="685"/>
      <c r="AB47" s="682"/>
      <c r="AC47" s="736"/>
      <c r="AD47" s="737"/>
      <c r="AE47" s="682"/>
      <c r="AF47" s="687"/>
      <c r="AG47" s="688"/>
      <c r="AH47" s="686"/>
      <c r="AI47" s="683"/>
      <c r="AJ47" s="681"/>
      <c r="AK47" s="683"/>
      <c r="AL47" s="686"/>
      <c r="AM47" s="495">
        <f t="shared" si="0"/>
        <v>0</v>
      </c>
      <c r="AN47" s="135">
        <f t="shared" si="2"/>
        <v>0</v>
      </c>
      <c r="AO47" s="50">
        <f t="shared" si="5"/>
        <v>0</v>
      </c>
      <c r="AP47" s="51">
        <f t="shared" si="3"/>
        <v>0</v>
      </c>
      <c r="AQ47" s="52">
        <f t="shared" si="6"/>
        <v>1</v>
      </c>
      <c r="AR47" s="53">
        <f t="shared" si="4"/>
        <v>1</v>
      </c>
      <c r="AS47" s="501">
        <f t="shared" si="7"/>
        <v>1</v>
      </c>
    </row>
    <row r="48" spans="1:45" ht="17.25" customHeight="1" thickBot="1" x14ac:dyDescent="0.3">
      <c r="A48" s="1003" t="s">
        <v>69</v>
      </c>
      <c r="B48" s="1004"/>
      <c r="C48" s="164">
        <v>14</v>
      </c>
      <c r="D48" s="165">
        <v>2</v>
      </c>
      <c r="E48" s="166">
        <v>9</v>
      </c>
      <c r="F48" s="160">
        <v>18</v>
      </c>
      <c r="G48" s="161">
        <v>15</v>
      </c>
      <c r="H48" s="162">
        <v>36</v>
      </c>
      <c r="I48" s="157">
        <v>24</v>
      </c>
      <c r="J48" s="161">
        <v>15</v>
      </c>
      <c r="K48" s="163">
        <v>28</v>
      </c>
      <c r="L48" s="731"/>
      <c r="M48" s="732"/>
      <c r="N48" s="733"/>
      <c r="O48" s="734"/>
      <c r="P48" s="732"/>
      <c r="Q48" s="733"/>
      <c r="R48" s="734"/>
      <c r="S48" s="732"/>
      <c r="T48" s="733"/>
      <c r="U48" s="734"/>
      <c r="V48" s="732"/>
      <c r="W48" s="735"/>
      <c r="X48" s="709"/>
      <c r="Y48" s="713"/>
      <c r="Z48" s="711"/>
      <c r="AA48" s="714"/>
      <c r="AB48" s="713"/>
      <c r="AC48" s="738"/>
      <c r="AD48" s="739"/>
      <c r="AE48" s="713"/>
      <c r="AF48" s="712"/>
      <c r="AG48" s="715"/>
      <c r="AH48" s="716"/>
      <c r="AI48" s="711"/>
      <c r="AJ48" s="709"/>
      <c r="AK48" s="711"/>
      <c r="AL48" s="716"/>
      <c r="AM48" s="495">
        <f t="shared" si="0"/>
        <v>56</v>
      </c>
      <c r="AN48" s="120">
        <f t="shared" si="2"/>
        <v>0.34782608695652173</v>
      </c>
      <c r="AO48" s="50">
        <f t="shared" si="5"/>
        <v>32</v>
      </c>
      <c r="AP48" s="51">
        <f t="shared" si="3"/>
        <v>0.19875776397515527</v>
      </c>
      <c r="AQ48" s="52">
        <f t="shared" si="6"/>
        <v>73</v>
      </c>
      <c r="AR48" s="53">
        <f t="shared" si="4"/>
        <v>0.453416149068323</v>
      </c>
      <c r="AS48" s="502">
        <f t="shared" si="7"/>
        <v>161</v>
      </c>
    </row>
    <row r="49" spans="1:45" ht="17.25" customHeight="1" thickBot="1" x14ac:dyDescent="0.3">
      <c r="A49" s="971" t="s">
        <v>70</v>
      </c>
      <c r="B49" s="972"/>
      <c r="C49" s="44">
        <v>21</v>
      </c>
      <c r="D49" s="47">
        <v>4</v>
      </c>
      <c r="E49" s="167">
        <v>10</v>
      </c>
      <c r="F49" s="168">
        <v>23</v>
      </c>
      <c r="G49" s="169">
        <v>16</v>
      </c>
      <c r="H49" s="170">
        <v>42</v>
      </c>
      <c r="I49" s="164">
        <v>30</v>
      </c>
      <c r="J49" s="169">
        <v>7</v>
      </c>
      <c r="K49" s="171">
        <v>37</v>
      </c>
      <c r="L49" s="740"/>
      <c r="M49" s="741"/>
      <c r="N49" s="742"/>
      <c r="O49" s="743"/>
      <c r="P49" s="741"/>
      <c r="Q49" s="742"/>
      <c r="R49" s="743"/>
      <c r="S49" s="741"/>
      <c r="T49" s="742"/>
      <c r="U49" s="743"/>
      <c r="V49" s="741"/>
      <c r="W49" s="744"/>
      <c r="X49" s="560"/>
      <c r="Y49" s="745"/>
      <c r="Z49" s="559"/>
      <c r="AA49" s="557"/>
      <c r="AB49" s="745"/>
      <c r="AC49" s="561"/>
      <c r="AD49" s="557"/>
      <c r="AE49" s="745"/>
      <c r="AF49" s="561"/>
      <c r="AG49" s="562"/>
      <c r="AH49" s="746"/>
      <c r="AI49" s="559"/>
      <c r="AJ49" s="560"/>
      <c r="AK49" s="561"/>
      <c r="AL49" s="563"/>
      <c r="AM49" s="495">
        <f t="shared" si="0"/>
        <v>74</v>
      </c>
      <c r="AN49" s="120">
        <f t="shared" si="2"/>
        <v>0.38947368421052631</v>
      </c>
      <c r="AO49" s="50">
        <f t="shared" si="5"/>
        <v>27</v>
      </c>
      <c r="AP49" s="51">
        <f t="shared" si="3"/>
        <v>0.14210526315789473</v>
      </c>
      <c r="AQ49" s="52">
        <f t="shared" si="6"/>
        <v>89</v>
      </c>
      <c r="AR49" s="53">
        <f t="shared" si="4"/>
        <v>0.46842105263157896</v>
      </c>
      <c r="AS49" s="502">
        <f t="shared" si="7"/>
        <v>190</v>
      </c>
    </row>
    <row r="50" spans="1:45" ht="15.75" customHeight="1" thickBot="1" x14ac:dyDescent="0.3">
      <c r="A50" s="988" t="s">
        <v>71</v>
      </c>
      <c r="B50" s="522" t="s">
        <v>72</v>
      </c>
      <c r="C50" s="85">
        <v>28</v>
      </c>
      <c r="D50" s="149">
        <v>16</v>
      </c>
      <c r="E50" s="66">
        <v>31</v>
      </c>
      <c r="F50" s="85">
        <v>64</v>
      </c>
      <c r="G50" s="149">
        <v>24</v>
      </c>
      <c r="H50" s="150">
        <v>31</v>
      </c>
      <c r="I50" s="85">
        <v>76</v>
      </c>
      <c r="J50" s="149">
        <v>53</v>
      </c>
      <c r="K50" s="172">
        <v>54</v>
      </c>
      <c r="L50" s="699"/>
      <c r="M50" s="747"/>
      <c r="N50" s="571"/>
      <c r="O50" s="599"/>
      <c r="P50" s="747"/>
      <c r="Q50" s="571"/>
      <c r="R50" s="599"/>
      <c r="S50" s="747"/>
      <c r="T50" s="571"/>
      <c r="U50" s="599"/>
      <c r="V50" s="747"/>
      <c r="W50" s="700"/>
      <c r="X50" s="599"/>
      <c r="Y50" s="748"/>
      <c r="Z50" s="571"/>
      <c r="AA50" s="699"/>
      <c r="AB50" s="748"/>
      <c r="AC50" s="571"/>
      <c r="AD50" s="599"/>
      <c r="AE50" s="748"/>
      <c r="AF50" s="700"/>
      <c r="AG50" s="569"/>
      <c r="AH50" s="747"/>
      <c r="AI50" s="571"/>
      <c r="AJ50" s="599"/>
      <c r="AK50" s="747"/>
      <c r="AL50" s="571"/>
      <c r="AM50" s="371">
        <f t="shared" si="0"/>
        <v>168</v>
      </c>
      <c r="AN50" s="49">
        <f t="shared" si="2"/>
        <v>0.44562334217506633</v>
      </c>
      <c r="AO50" s="50">
        <f>D50+G50+J50+M50+P50+S50+V50+Y50+AB50+AE50+AH50+AK50</f>
        <v>93</v>
      </c>
      <c r="AP50" s="51">
        <f t="shared" si="3"/>
        <v>0.24668435013262599</v>
      </c>
      <c r="AQ50" s="52">
        <f>E50+H50+K50+N50+Q50+T50+W50+Z50+AC50+AF50+AI50+AL50</f>
        <v>116</v>
      </c>
      <c r="AR50" s="53">
        <f t="shared" si="4"/>
        <v>0.30769230769230771</v>
      </c>
      <c r="AS50" s="497">
        <f t="shared" si="7"/>
        <v>377</v>
      </c>
    </row>
    <row r="51" spans="1:45" ht="15.75" customHeight="1" thickBot="1" x14ac:dyDescent="0.3">
      <c r="A51" s="989"/>
      <c r="B51" s="547" t="s">
        <v>73</v>
      </c>
      <c r="C51" s="85">
        <v>23</v>
      </c>
      <c r="D51" s="149">
        <v>15</v>
      </c>
      <c r="E51" s="66">
        <v>25</v>
      </c>
      <c r="F51" s="93">
        <v>49</v>
      </c>
      <c r="G51" s="151">
        <v>19</v>
      </c>
      <c r="H51" s="96">
        <v>23</v>
      </c>
      <c r="I51" s="93">
        <v>59</v>
      </c>
      <c r="J51" s="151">
        <v>23</v>
      </c>
      <c r="K51" s="94">
        <v>38</v>
      </c>
      <c r="L51" s="609"/>
      <c r="M51" s="749"/>
      <c r="N51" s="608"/>
      <c r="O51" s="606"/>
      <c r="P51" s="749"/>
      <c r="Q51" s="608"/>
      <c r="R51" s="606"/>
      <c r="S51" s="749"/>
      <c r="T51" s="608"/>
      <c r="U51" s="606"/>
      <c r="V51" s="749"/>
      <c r="W51" s="610"/>
      <c r="X51" s="606"/>
      <c r="Y51" s="750"/>
      <c r="Z51" s="608"/>
      <c r="AA51" s="609"/>
      <c r="AB51" s="750"/>
      <c r="AC51" s="608"/>
      <c r="AD51" s="606"/>
      <c r="AE51" s="750"/>
      <c r="AF51" s="610"/>
      <c r="AG51" s="614"/>
      <c r="AH51" s="749"/>
      <c r="AI51" s="608"/>
      <c r="AJ51" s="606"/>
      <c r="AK51" s="749"/>
      <c r="AL51" s="608"/>
      <c r="AM51" s="181">
        <f t="shared" si="0"/>
        <v>131</v>
      </c>
      <c r="AN51" s="49">
        <f t="shared" si="2"/>
        <v>0.47810218978102192</v>
      </c>
      <c r="AO51" s="50">
        <f>D51+G51+J51+M51+P51+S51+V51+Y51+AB51+AE51+AH51+AK51</f>
        <v>57</v>
      </c>
      <c r="AP51" s="51">
        <f t="shared" si="3"/>
        <v>0.20802919708029197</v>
      </c>
      <c r="AQ51" s="52">
        <f>E51+H51+K51+N51+Q51+T51+W51+Z51+AC51+AF51+AI51+AL51</f>
        <v>86</v>
      </c>
      <c r="AR51" s="53">
        <f t="shared" si="4"/>
        <v>0.31386861313868614</v>
      </c>
      <c r="AS51" s="497">
        <f t="shared" si="7"/>
        <v>274</v>
      </c>
    </row>
    <row r="52" spans="1:45" ht="17.25" customHeight="1" thickBot="1" x14ac:dyDescent="0.3">
      <c r="A52" s="989"/>
      <c r="B52" s="548" t="s">
        <v>195</v>
      </c>
      <c r="C52" s="85">
        <v>11</v>
      </c>
      <c r="D52" s="149">
        <v>1</v>
      </c>
      <c r="E52" s="66">
        <v>7</v>
      </c>
      <c r="F52" s="174">
        <v>13</v>
      </c>
      <c r="G52" s="111">
        <v>3</v>
      </c>
      <c r="H52" s="98">
        <v>6</v>
      </c>
      <c r="I52" s="97">
        <v>30</v>
      </c>
      <c r="J52" s="111">
        <v>9</v>
      </c>
      <c r="K52" s="112">
        <v>10</v>
      </c>
      <c r="L52" s="751"/>
      <c r="M52" s="634"/>
      <c r="N52" s="635"/>
      <c r="O52" s="606"/>
      <c r="P52" s="749"/>
      <c r="Q52" s="608"/>
      <c r="R52" s="606"/>
      <c r="S52" s="749"/>
      <c r="T52" s="608"/>
      <c r="U52" s="606"/>
      <c r="V52" s="749"/>
      <c r="W52" s="610"/>
      <c r="X52" s="606"/>
      <c r="Y52" s="750"/>
      <c r="Z52" s="608"/>
      <c r="AA52" s="609"/>
      <c r="AB52" s="750"/>
      <c r="AC52" s="608"/>
      <c r="AD52" s="606"/>
      <c r="AE52" s="750"/>
      <c r="AF52" s="610"/>
      <c r="AG52" s="614"/>
      <c r="AH52" s="749"/>
      <c r="AI52" s="608"/>
      <c r="AJ52" s="606"/>
      <c r="AK52" s="749"/>
      <c r="AL52" s="608"/>
      <c r="AM52" s="181">
        <f t="shared" si="0"/>
        <v>54</v>
      </c>
      <c r="AN52" s="49">
        <f t="shared" si="2"/>
        <v>0.6</v>
      </c>
      <c r="AO52" s="50">
        <f>D52+G52+J52+M52+P52+S52+V52+Y52+AB52+AE52+AH52+AK52</f>
        <v>13</v>
      </c>
      <c r="AP52" s="51">
        <f t="shared" si="3"/>
        <v>0.14444444444444443</v>
      </c>
      <c r="AQ52" s="52">
        <f>E52+H52+K52+N52+Q52+T52+W52+Z52+AC52+AF52+AI52+AL52</f>
        <v>23</v>
      </c>
      <c r="AR52" s="53">
        <f t="shared" si="4"/>
        <v>0.25555555555555554</v>
      </c>
      <c r="AS52" s="497">
        <f t="shared" si="7"/>
        <v>90</v>
      </c>
    </row>
    <row r="53" spans="1:45" ht="17.25" customHeight="1" thickBot="1" x14ac:dyDescent="0.3">
      <c r="A53" s="989"/>
      <c r="B53" s="549" t="s">
        <v>196</v>
      </c>
      <c r="C53" s="85">
        <v>9</v>
      </c>
      <c r="D53" s="149">
        <v>1</v>
      </c>
      <c r="E53" s="66">
        <v>7</v>
      </c>
      <c r="F53" s="175">
        <v>10</v>
      </c>
      <c r="G53" s="176">
        <v>1</v>
      </c>
      <c r="H53" s="177">
        <v>5</v>
      </c>
      <c r="I53" s="178">
        <v>14</v>
      </c>
      <c r="J53" s="176">
        <v>8</v>
      </c>
      <c r="K53" s="179">
        <v>10</v>
      </c>
      <c r="L53" s="752"/>
      <c r="M53" s="753"/>
      <c r="N53" s="754"/>
      <c r="O53" s="626"/>
      <c r="P53" s="627"/>
      <c r="Q53" s="628"/>
      <c r="R53" s="626"/>
      <c r="S53" s="627"/>
      <c r="T53" s="628"/>
      <c r="U53" s="626"/>
      <c r="V53" s="755"/>
      <c r="W53" s="756"/>
      <c r="X53" s="626"/>
      <c r="Y53" s="757"/>
      <c r="Z53" s="628"/>
      <c r="AA53" s="673"/>
      <c r="AB53" s="757"/>
      <c r="AC53" s="628"/>
      <c r="AD53" s="626"/>
      <c r="AE53" s="757"/>
      <c r="AF53" s="631"/>
      <c r="AG53" s="632"/>
      <c r="AH53" s="627"/>
      <c r="AI53" s="628"/>
      <c r="AJ53" s="626"/>
      <c r="AK53" s="627"/>
      <c r="AL53" s="628"/>
      <c r="AM53" s="181">
        <f t="shared" si="0"/>
        <v>33</v>
      </c>
      <c r="AN53" s="49">
        <f t="shared" si="2"/>
        <v>0.50769230769230766</v>
      </c>
      <c r="AO53" s="50">
        <f t="shared" ref="AO53:AO56" si="8">D53+G53+J53+M53+P53+S53+V53+Y53+AB53+AE53+AH53+AK53</f>
        <v>10</v>
      </c>
      <c r="AP53" s="51">
        <f t="shared" si="3"/>
        <v>0.15384615384615385</v>
      </c>
      <c r="AQ53" s="52">
        <f t="shared" ref="AQ53:AQ56" si="9">E53+H53+K53+N53+Q53+T53+W53+Z53+AC53+AF53+AI53+AL53</f>
        <v>22</v>
      </c>
      <c r="AR53" s="53">
        <f t="shared" si="4"/>
        <v>0.33846153846153848</v>
      </c>
      <c r="AS53" s="497">
        <f t="shared" si="7"/>
        <v>65</v>
      </c>
    </row>
    <row r="54" spans="1:45" ht="17.25" customHeight="1" thickBot="1" x14ac:dyDescent="0.3">
      <c r="A54" s="989"/>
      <c r="B54" s="523" t="s">
        <v>74</v>
      </c>
      <c r="C54" s="85">
        <v>10</v>
      </c>
      <c r="D54" s="149">
        <v>2</v>
      </c>
      <c r="E54" s="66">
        <v>12</v>
      </c>
      <c r="F54" s="178">
        <v>21</v>
      </c>
      <c r="G54" s="176">
        <v>7</v>
      </c>
      <c r="H54" s="177">
        <v>10</v>
      </c>
      <c r="I54" s="178">
        <v>22</v>
      </c>
      <c r="J54" s="176">
        <v>5</v>
      </c>
      <c r="K54" s="179">
        <v>6</v>
      </c>
      <c r="L54" s="752"/>
      <c r="M54" s="753"/>
      <c r="N54" s="754"/>
      <c r="O54" s="626"/>
      <c r="P54" s="627"/>
      <c r="Q54" s="628"/>
      <c r="R54" s="626"/>
      <c r="S54" s="627"/>
      <c r="T54" s="628"/>
      <c r="U54" s="626"/>
      <c r="V54" s="755"/>
      <c r="W54" s="756"/>
      <c r="X54" s="626"/>
      <c r="Y54" s="757"/>
      <c r="Z54" s="628"/>
      <c r="AA54" s="673"/>
      <c r="AB54" s="757"/>
      <c r="AC54" s="628"/>
      <c r="AD54" s="626"/>
      <c r="AE54" s="757"/>
      <c r="AF54" s="631"/>
      <c r="AG54" s="632"/>
      <c r="AH54" s="627"/>
      <c r="AI54" s="628"/>
      <c r="AJ54" s="626"/>
      <c r="AK54" s="627"/>
      <c r="AL54" s="628"/>
      <c r="AM54" s="181">
        <f t="shared" si="0"/>
        <v>53</v>
      </c>
      <c r="AN54" s="49">
        <f t="shared" si="2"/>
        <v>0.55789473684210522</v>
      </c>
      <c r="AO54" s="50">
        <f t="shared" si="8"/>
        <v>14</v>
      </c>
      <c r="AP54" s="51">
        <f t="shared" si="3"/>
        <v>0.14736842105263157</v>
      </c>
      <c r="AQ54" s="52">
        <f t="shared" si="9"/>
        <v>28</v>
      </c>
      <c r="AR54" s="53">
        <f t="shared" si="4"/>
        <v>0.29473684210526313</v>
      </c>
      <c r="AS54" s="497">
        <f t="shared" si="7"/>
        <v>95</v>
      </c>
    </row>
    <row r="55" spans="1:45" ht="17.25" customHeight="1" thickBot="1" x14ac:dyDescent="0.3">
      <c r="A55" s="990"/>
      <c r="B55" s="523" t="s">
        <v>75</v>
      </c>
      <c r="C55" s="97">
        <v>6</v>
      </c>
      <c r="D55" s="111">
        <v>0</v>
      </c>
      <c r="E55" s="112">
        <v>4</v>
      </c>
      <c r="F55" s="178">
        <v>5</v>
      </c>
      <c r="G55" s="176">
        <v>1</v>
      </c>
      <c r="H55" s="177">
        <v>0</v>
      </c>
      <c r="I55" s="178">
        <v>7</v>
      </c>
      <c r="J55" s="176">
        <v>0</v>
      </c>
      <c r="K55" s="179">
        <v>4</v>
      </c>
      <c r="L55" s="752"/>
      <c r="M55" s="753"/>
      <c r="N55" s="754"/>
      <c r="O55" s="626"/>
      <c r="P55" s="627"/>
      <c r="Q55" s="628"/>
      <c r="R55" s="626"/>
      <c r="S55" s="627"/>
      <c r="T55" s="628"/>
      <c r="U55" s="626"/>
      <c r="V55" s="755"/>
      <c r="W55" s="756"/>
      <c r="X55" s="626"/>
      <c r="Y55" s="757"/>
      <c r="Z55" s="628"/>
      <c r="AA55" s="673"/>
      <c r="AB55" s="757"/>
      <c r="AC55" s="628"/>
      <c r="AD55" s="626"/>
      <c r="AE55" s="757"/>
      <c r="AF55" s="631"/>
      <c r="AG55" s="632"/>
      <c r="AH55" s="627"/>
      <c r="AI55" s="628"/>
      <c r="AJ55" s="626"/>
      <c r="AK55" s="627"/>
      <c r="AL55" s="628"/>
      <c r="AM55" s="181">
        <f t="shared" si="0"/>
        <v>18</v>
      </c>
      <c r="AN55" s="49">
        <f t="shared" si="2"/>
        <v>0.66666666666666663</v>
      </c>
      <c r="AO55" s="50">
        <f t="shared" si="8"/>
        <v>1</v>
      </c>
      <c r="AP55" s="51">
        <f t="shared" si="3"/>
        <v>3.7037037037037035E-2</v>
      </c>
      <c r="AQ55" s="52">
        <f t="shared" si="9"/>
        <v>8</v>
      </c>
      <c r="AR55" s="53">
        <f t="shared" si="4"/>
        <v>0.29629629629629628</v>
      </c>
      <c r="AS55" s="497">
        <f t="shared" si="7"/>
        <v>27</v>
      </c>
    </row>
    <row r="56" spans="1:45" ht="17.25" customHeight="1" thickBot="1" x14ac:dyDescent="0.3">
      <c r="A56" s="991" t="s">
        <v>76</v>
      </c>
      <c r="B56" s="992"/>
      <c r="C56" s="178">
        <v>15</v>
      </c>
      <c r="D56" s="182">
        <v>2</v>
      </c>
      <c r="E56" s="183">
        <v>2</v>
      </c>
      <c r="F56" s="178">
        <v>11</v>
      </c>
      <c r="G56" s="176">
        <v>3</v>
      </c>
      <c r="H56" s="177">
        <v>7</v>
      </c>
      <c r="I56" s="178">
        <v>29</v>
      </c>
      <c r="J56" s="176">
        <v>8</v>
      </c>
      <c r="K56" s="179">
        <v>10</v>
      </c>
      <c r="L56" s="752"/>
      <c r="M56" s="753"/>
      <c r="N56" s="754"/>
      <c r="O56" s="626"/>
      <c r="P56" s="627"/>
      <c r="Q56" s="628"/>
      <c r="R56" s="626"/>
      <c r="S56" s="627"/>
      <c r="T56" s="628"/>
      <c r="U56" s="626"/>
      <c r="V56" s="755"/>
      <c r="W56" s="756"/>
      <c r="X56" s="626"/>
      <c r="Y56" s="757"/>
      <c r="Z56" s="628"/>
      <c r="AA56" s="673"/>
      <c r="AB56" s="757"/>
      <c r="AC56" s="628"/>
      <c r="AD56" s="626"/>
      <c r="AE56" s="757"/>
      <c r="AF56" s="631"/>
      <c r="AG56" s="632"/>
      <c r="AH56" s="627"/>
      <c r="AI56" s="628"/>
      <c r="AJ56" s="626"/>
      <c r="AK56" s="627"/>
      <c r="AL56" s="628"/>
      <c r="AM56" s="181">
        <f t="shared" si="0"/>
        <v>55</v>
      </c>
      <c r="AN56" s="49">
        <f t="shared" si="2"/>
        <v>0.63218390804597702</v>
      </c>
      <c r="AO56" s="50">
        <f t="shared" si="8"/>
        <v>13</v>
      </c>
      <c r="AP56" s="51">
        <f t="shared" si="3"/>
        <v>0.14942528735632185</v>
      </c>
      <c r="AQ56" s="52">
        <f t="shared" si="9"/>
        <v>19</v>
      </c>
      <c r="AR56" s="53">
        <f t="shared" si="4"/>
        <v>0.21839080459770116</v>
      </c>
      <c r="AS56" s="497">
        <f t="shared" si="7"/>
        <v>87</v>
      </c>
    </row>
    <row r="57" spans="1:45" s="185" customFormat="1" ht="21.75" customHeight="1" thickBot="1" x14ac:dyDescent="0.3">
      <c r="A57" s="991" t="s">
        <v>77</v>
      </c>
      <c r="B57" s="992"/>
      <c r="C57" s="157">
        <v>16</v>
      </c>
      <c r="D57" s="158">
        <v>4</v>
      </c>
      <c r="E57" s="184">
        <v>2</v>
      </c>
      <c r="F57" s="157">
        <v>14</v>
      </c>
      <c r="G57" s="161">
        <v>3</v>
      </c>
      <c r="H57" s="162">
        <v>10</v>
      </c>
      <c r="I57" s="157">
        <v>32</v>
      </c>
      <c r="J57" s="161">
        <v>9</v>
      </c>
      <c r="K57" s="163">
        <v>10</v>
      </c>
      <c r="L57" s="731"/>
      <c r="M57" s="732"/>
      <c r="N57" s="733"/>
      <c r="O57" s="734"/>
      <c r="P57" s="732"/>
      <c r="Q57" s="733"/>
      <c r="R57" s="734"/>
      <c r="S57" s="732"/>
      <c r="T57" s="733"/>
      <c r="U57" s="734"/>
      <c r="V57" s="758"/>
      <c r="W57" s="759"/>
      <c r="X57" s="734"/>
      <c r="Y57" s="760"/>
      <c r="Z57" s="733"/>
      <c r="AA57" s="731"/>
      <c r="AB57" s="760"/>
      <c r="AC57" s="733"/>
      <c r="AD57" s="734"/>
      <c r="AE57" s="760"/>
      <c r="AF57" s="735"/>
      <c r="AG57" s="761"/>
      <c r="AH57" s="732"/>
      <c r="AI57" s="733"/>
      <c r="AJ57" s="734"/>
      <c r="AK57" s="732"/>
      <c r="AL57" s="733"/>
      <c r="AM57" s="371">
        <f t="shared" si="0"/>
        <v>62</v>
      </c>
      <c r="AN57" s="49">
        <f t="shared" si="2"/>
        <v>0.62</v>
      </c>
      <c r="AO57" s="50">
        <f>D57+G57+J57+M57+P57+S57+V57+Y57+AB57+AE57+AH57+AK57</f>
        <v>16</v>
      </c>
      <c r="AP57" s="51">
        <f t="shared" si="3"/>
        <v>0.16</v>
      </c>
      <c r="AQ57" s="52">
        <f>E57+H57+K57+N57+Q57+T57+W57+Z57+AC57+AF57+AI57+AL57</f>
        <v>22</v>
      </c>
      <c r="AR57" s="53">
        <f t="shared" si="4"/>
        <v>0.22</v>
      </c>
      <c r="AS57" s="497">
        <f t="shared" si="7"/>
        <v>100</v>
      </c>
    </row>
    <row r="58" spans="1:45" ht="18" customHeight="1" thickBot="1" x14ac:dyDescent="0.3">
      <c r="A58" s="993" t="s">
        <v>78</v>
      </c>
      <c r="B58" s="994"/>
      <c r="C58" s="157">
        <v>6</v>
      </c>
      <c r="D58" s="158">
        <v>0</v>
      </c>
      <c r="E58" s="184">
        <v>0</v>
      </c>
      <c r="F58" s="157">
        <v>4</v>
      </c>
      <c r="G58" s="161">
        <v>2</v>
      </c>
      <c r="H58" s="162">
        <v>1</v>
      </c>
      <c r="I58" s="157">
        <v>5</v>
      </c>
      <c r="J58" s="161">
        <v>1</v>
      </c>
      <c r="K58" s="163">
        <v>7</v>
      </c>
      <c r="L58" s="731"/>
      <c r="M58" s="732"/>
      <c r="N58" s="733"/>
      <c r="O58" s="734"/>
      <c r="P58" s="732"/>
      <c r="Q58" s="733"/>
      <c r="R58" s="734"/>
      <c r="S58" s="732"/>
      <c r="T58" s="733"/>
      <c r="U58" s="734"/>
      <c r="V58" s="758"/>
      <c r="W58" s="759"/>
      <c r="X58" s="734"/>
      <c r="Y58" s="760"/>
      <c r="Z58" s="733"/>
      <c r="AA58" s="734"/>
      <c r="AB58" s="760"/>
      <c r="AC58" s="733"/>
      <c r="AD58" s="734"/>
      <c r="AE58" s="760"/>
      <c r="AF58" s="735"/>
      <c r="AG58" s="761"/>
      <c r="AH58" s="732"/>
      <c r="AI58" s="733"/>
      <c r="AJ58" s="734"/>
      <c r="AK58" s="732"/>
      <c r="AL58" s="733"/>
      <c r="AM58" s="371">
        <f>C58+F58+I58+L58+O58+R58+U58+X58+AA57+AD58+AG58+AJ58</f>
        <v>15</v>
      </c>
      <c r="AN58" s="49">
        <f t="shared" si="2"/>
        <v>0.57692307692307687</v>
      </c>
      <c r="AO58" s="50">
        <f>D58+G58+J58+M58+P58+S58+V58+Y58+AB58+AE58+AH58+AK58</f>
        <v>3</v>
      </c>
      <c r="AP58" s="51">
        <f t="shared" si="3"/>
        <v>0.11538461538461539</v>
      </c>
      <c r="AQ58" s="52">
        <f>E58+H58+K58+N58+Q58+T58+W58+Z58+AC58+AF58+AI58+AL58</f>
        <v>8</v>
      </c>
      <c r="AR58" s="53">
        <f t="shared" si="4"/>
        <v>0.30769230769230771</v>
      </c>
      <c r="AS58" s="497">
        <f t="shared" si="7"/>
        <v>26</v>
      </c>
    </row>
    <row r="59" spans="1:45" ht="18" customHeight="1" thickBot="1" x14ac:dyDescent="0.3">
      <c r="A59" s="991" t="s">
        <v>79</v>
      </c>
      <c r="B59" s="992"/>
      <c r="C59" s="157">
        <v>9</v>
      </c>
      <c r="D59" s="158">
        <v>0</v>
      </c>
      <c r="E59" s="184">
        <v>1</v>
      </c>
      <c r="F59" s="157">
        <v>2</v>
      </c>
      <c r="G59" s="161">
        <v>2</v>
      </c>
      <c r="H59" s="162">
        <v>6</v>
      </c>
      <c r="I59" s="157">
        <v>10</v>
      </c>
      <c r="J59" s="161">
        <v>1</v>
      </c>
      <c r="K59" s="163">
        <v>5</v>
      </c>
      <c r="L59" s="731"/>
      <c r="M59" s="732"/>
      <c r="N59" s="733"/>
      <c r="O59" s="734"/>
      <c r="P59" s="732"/>
      <c r="Q59" s="733"/>
      <c r="R59" s="734"/>
      <c r="S59" s="732"/>
      <c r="T59" s="733"/>
      <c r="U59" s="734"/>
      <c r="V59" s="758"/>
      <c r="W59" s="759"/>
      <c r="X59" s="734"/>
      <c r="Y59" s="760"/>
      <c r="Z59" s="733"/>
      <c r="AA59" s="731"/>
      <c r="AB59" s="760"/>
      <c r="AC59" s="733"/>
      <c r="AD59" s="734"/>
      <c r="AE59" s="760"/>
      <c r="AF59" s="735"/>
      <c r="AG59" s="761"/>
      <c r="AH59" s="732"/>
      <c r="AI59" s="733"/>
      <c r="AJ59" s="734"/>
      <c r="AK59" s="732"/>
      <c r="AL59" s="733"/>
      <c r="AM59" s="371">
        <f>C59+F59+I59+L59+O59+R59+U59+X59+AA58+AD59+AG59+AJ59</f>
        <v>21</v>
      </c>
      <c r="AN59" s="49">
        <f t="shared" si="2"/>
        <v>0.58333333333333337</v>
      </c>
      <c r="AO59" s="50">
        <f>D59+G59+J59+M59+P59+S59+V59+Y59+AB59+AE59+AH59+AK59</f>
        <v>3</v>
      </c>
      <c r="AP59" s="51">
        <f t="shared" si="3"/>
        <v>8.3333333333333329E-2</v>
      </c>
      <c r="AQ59" s="52">
        <f>E59+H59+K59+N59+Q59+T59+W59+Z59+AC59+AF59+AI59+AL59</f>
        <v>12</v>
      </c>
      <c r="AR59" s="53">
        <f t="shared" si="4"/>
        <v>0.33333333333333331</v>
      </c>
      <c r="AS59" s="497">
        <f t="shared" si="7"/>
        <v>36</v>
      </c>
    </row>
    <row r="60" spans="1:45" s="185" customFormat="1" ht="17.25" customHeight="1" thickBot="1" x14ac:dyDescent="0.3">
      <c r="A60" s="965" t="s">
        <v>80</v>
      </c>
      <c r="B60" s="966"/>
      <c r="C60" s="157">
        <v>9</v>
      </c>
      <c r="D60" s="158">
        <v>0</v>
      </c>
      <c r="E60" s="184">
        <v>1</v>
      </c>
      <c r="F60" s="157">
        <v>3</v>
      </c>
      <c r="G60" s="161">
        <v>2</v>
      </c>
      <c r="H60" s="162">
        <v>6</v>
      </c>
      <c r="I60" s="157">
        <v>12</v>
      </c>
      <c r="J60" s="161">
        <v>1</v>
      </c>
      <c r="K60" s="163">
        <v>5</v>
      </c>
      <c r="L60" s="731"/>
      <c r="M60" s="732"/>
      <c r="N60" s="733"/>
      <c r="O60" s="734"/>
      <c r="P60" s="732"/>
      <c r="Q60" s="733"/>
      <c r="R60" s="734"/>
      <c r="S60" s="732"/>
      <c r="T60" s="733"/>
      <c r="U60" s="734"/>
      <c r="V60" s="758"/>
      <c r="W60" s="759"/>
      <c r="X60" s="734"/>
      <c r="Y60" s="760"/>
      <c r="Z60" s="733"/>
      <c r="AA60" s="731"/>
      <c r="AB60" s="760"/>
      <c r="AC60" s="733"/>
      <c r="AD60" s="734"/>
      <c r="AE60" s="760"/>
      <c r="AF60" s="735"/>
      <c r="AG60" s="761"/>
      <c r="AH60" s="732"/>
      <c r="AI60" s="733"/>
      <c r="AJ60" s="734"/>
      <c r="AK60" s="732"/>
      <c r="AL60" s="733"/>
      <c r="AM60" s="495">
        <f t="shared" ref="AM60:AM75" si="10">C60+F60+I60+L60+O60+R60+U60+X60+AA60+AD60+AG60+AJ60</f>
        <v>24</v>
      </c>
      <c r="AN60" s="49">
        <f t="shared" si="2"/>
        <v>0.61538461538461542</v>
      </c>
      <c r="AO60" s="50">
        <f>D60+G60+J60+M60+P60+S60+V60+Y60+AB60+AE60+AH60+AK60</f>
        <v>3</v>
      </c>
      <c r="AP60" s="51">
        <f t="shared" si="3"/>
        <v>7.6923076923076927E-2</v>
      </c>
      <c r="AQ60" s="52">
        <f>E60+H60+K60+N60+Q60+T60+W60+Z60+AC60+AF60+AI60+AL60</f>
        <v>12</v>
      </c>
      <c r="AR60" s="53">
        <f t="shared" si="4"/>
        <v>0.30769230769230771</v>
      </c>
      <c r="AS60" s="497">
        <f t="shared" si="7"/>
        <v>39</v>
      </c>
    </row>
    <row r="61" spans="1:45" ht="17.25" customHeight="1" thickBot="1" x14ac:dyDescent="0.3">
      <c r="A61" s="946" t="s">
        <v>81</v>
      </c>
      <c r="B61" s="524" t="s">
        <v>82</v>
      </c>
      <c r="C61" s="44">
        <v>9</v>
      </c>
      <c r="D61" s="45">
        <v>1</v>
      </c>
      <c r="E61" s="127">
        <v>1</v>
      </c>
      <c r="F61" s="128">
        <v>9</v>
      </c>
      <c r="G61" s="47">
        <v>1</v>
      </c>
      <c r="H61" s="129">
        <v>0</v>
      </c>
      <c r="I61" s="44">
        <v>10</v>
      </c>
      <c r="J61" s="47">
        <v>0</v>
      </c>
      <c r="K61" s="48">
        <v>0</v>
      </c>
      <c r="L61" s="550"/>
      <c r="M61" s="551"/>
      <c r="N61" s="552"/>
      <c r="O61" s="560"/>
      <c r="P61" s="558"/>
      <c r="Q61" s="559"/>
      <c r="R61" s="560"/>
      <c r="S61" s="558"/>
      <c r="T61" s="561"/>
      <c r="U61" s="560"/>
      <c r="V61" s="558"/>
      <c r="W61" s="561"/>
      <c r="X61" s="591"/>
      <c r="Y61" s="592"/>
      <c r="Z61" s="593"/>
      <c r="AA61" s="594"/>
      <c r="AB61" s="592"/>
      <c r="AC61" s="593"/>
      <c r="AD61" s="594"/>
      <c r="AE61" s="592"/>
      <c r="AF61" s="595"/>
      <c r="AG61" s="624"/>
      <c r="AH61" s="597"/>
      <c r="AI61" s="617"/>
      <c r="AJ61" s="648"/>
      <c r="AK61" s="647"/>
      <c r="AL61" s="593"/>
      <c r="AM61" s="496">
        <f t="shared" si="10"/>
        <v>28</v>
      </c>
      <c r="AN61" s="49">
        <f t="shared" si="2"/>
        <v>0.90322580645161288</v>
      </c>
      <c r="AO61" s="50">
        <f t="shared" si="5"/>
        <v>2</v>
      </c>
      <c r="AP61" s="51">
        <f t="shared" si="3"/>
        <v>6.4516129032258063E-2</v>
      </c>
      <c r="AQ61" s="52">
        <f t="shared" si="6"/>
        <v>1</v>
      </c>
      <c r="AR61" s="53">
        <f t="shared" si="4"/>
        <v>3.2258064516129031E-2</v>
      </c>
      <c r="AS61" s="497">
        <f t="shared" si="7"/>
        <v>31</v>
      </c>
    </row>
    <row r="62" spans="1:45" ht="17.25" customHeight="1" thickBot="1" x14ac:dyDescent="0.3">
      <c r="A62" s="947"/>
      <c r="B62" s="525" t="s">
        <v>83</v>
      </c>
      <c r="C62" s="85">
        <v>11</v>
      </c>
      <c r="D62" s="155">
        <v>0</v>
      </c>
      <c r="E62" s="156">
        <v>0</v>
      </c>
      <c r="F62" s="148">
        <v>11</v>
      </c>
      <c r="G62" s="149">
        <v>1</v>
      </c>
      <c r="H62" s="150">
        <v>0</v>
      </c>
      <c r="I62" s="85">
        <v>9</v>
      </c>
      <c r="J62" s="149">
        <v>0</v>
      </c>
      <c r="K62" s="66">
        <v>0</v>
      </c>
      <c r="L62" s="723"/>
      <c r="M62" s="695"/>
      <c r="N62" s="579"/>
      <c r="O62" s="694"/>
      <c r="P62" s="695"/>
      <c r="Q62" s="579"/>
      <c r="R62" s="694"/>
      <c r="S62" s="695"/>
      <c r="T62" s="696"/>
      <c r="U62" s="694"/>
      <c r="V62" s="695"/>
      <c r="W62" s="696"/>
      <c r="X62" s="694"/>
      <c r="Y62" s="724"/>
      <c r="Z62" s="579"/>
      <c r="AA62" s="723"/>
      <c r="AB62" s="724"/>
      <c r="AC62" s="579"/>
      <c r="AD62" s="723"/>
      <c r="AE62" s="724"/>
      <c r="AF62" s="696"/>
      <c r="AG62" s="577"/>
      <c r="AH62" s="578"/>
      <c r="AI62" s="579"/>
      <c r="AJ62" s="577"/>
      <c r="AK62" s="578"/>
      <c r="AL62" s="579"/>
      <c r="AM62" s="371">
        <f t="shared" si="10"/>
        <v>31</v>
      </c>
      <c r="AN62" s="49">
        <f t="shared" si="2"/>
        <v>0.96875</v>
      </c>
      <c r="AO62" s="50">
        <f t="shared" si="5"/>
        <v>1</v>
      </c>
      <c r="AP62" s="51">
        <f t="shared" si="3"/>
        <v>3.125E-2</v>
      </c>
      <c r="AQ62" s="52">
        <f t="shared" si="6"/>
        <v>0</v>
      </c>
      <c r="AR62" s="53">
        <f t="shared" si="4"/>
        <v>0</v>
      </c>
      <c r="AS62" s="497">
        <f t="shared" si="7"/>
        <v>32</v>
      </c>
    </row>
    <row r="63" spans="1:45" ht="17.25" customHeight="1" thickBot="1" x14ac:dyDescent="0.3">
      <c r="A63" s="947"/>
      <c r="B63" s="526" t="s">
        <v>84</v>
      </c>
      <c r="C63" s="93">
        <v>0</v>
      </c>
      <c r="D63" s="173">
        <v>0</v>
      </c>
      <c r="E63" s="186">
        <v>0</v>
      </c>
      <c r="F63" s="95">
        <v>0</v>
      </c>
      <c r="G63" s="151">
        <v>0</v>
      </c>
      <c r="H63" s="96">
        <v>0</v>
      </c>
      <c r="I63" s="93">
        <v>0</v>
      </c>
      <c r="J63" s="151">
        <v>0</v>
      </c>
      <c r="K63" s="94">
        <v>0</v>
      </c>
      <c r="L63" s="704"/>
      <c r="M63" s="703"/>
      <c r="N63" s="651"/>
      <c r="O63" s="649"/>
      <c r="P63" s="703"/>
      <c r="Q63" s="651"/>
      <c r="R63" s="649"/>
      <c r="S63" s="703"/>
      <c r="T63" s="654"/>
      <c r="U63" s="649"/>
      <c r="V63" s="703"/>
      <c r="W63" s="654"/>
      <c r="X63" s="694"/>
      <c r="Y63" s="650"/>
      <c r="Z63" s="651"/>
      <c r="AA63" s="704"/>
      <c r="AB63" s="650"/>
      <c r="AC63" s="651"/>
      <c r="AD63" s="704"/>
      <c r="AE63" s="650"/>
      <c r="AF63" s="654"/>
      <c r="AG63" s="655"/>
      <c r="AH63" s="652"/>
      <c r="AI63" s="651"/>
      <c r="AJ63" s="655"/>
      <c r="AK63" s="652"/>
      <c r="AL63" s="651"/>
      <c r="AM63" s="371">
        <f t="shared" si="10"/>
        <v>0</v>
      </c>
      <c r="AN63" s="49" t="e">
        <f t="shared" si="2"/>
        <v>#DIV/0!</v>
      </c>
      <c r="AO63" s="50">
        <f t="shared" si="5"/>
        <v>0</v>
      </c>
      <c r="AP63" s="51" t="e">
        <f t="shared" si="3"/>
        <v>#DIV/0!</v>
      </c>
      <c r="AQ63" s="52">
        <f t="shared" si="6"/>
        <v>0</v>
      </c>
      <c r="AR63" s="53" t="e">
        <f t="shared" si="4"/>
        <v>#DIV/0!</v>
      </c>
      <c r="AS63" s="502">
        <f t="shared" si="7"/>
        <v>0</v>
      </c>
    </row>
    <row r="64" spans="1:45" ht="17.25" customHeight="1" thickBot="1" x14ac:dyDescent="0.3">
      <c r="A64" s="947"/>
      <c r="B64" s="526" t="s">
        <v>85</v>
      </c>
      <c r="C64" s="93">
        <v>0</v>
      </c>
      <c r="D64" s="173">
        <v>0</v>
      </c>
      <c r="E64" s="186">
        <v>0</v>
      </c>
      <c r="F64" s="95">
        <v>0</v>
      </c>
      <c r="G64" s="151">
        <v>0</v>
      </c>
      <c r="H64" s="96">
        <v>0</v>
      </c>
      <c r="I64" s="93">
        <v>0</v>
      </c>
      <c r="J64" s="151">
        <v>0</v>
      </c>
      <c r="K64" s="94">
        <v>0</v>
      </c>
      <c r="L64" s="704"/>
      <c r="M64" s="703"/>
      <c r="N64" s="651"/>
      <c r="O64" s="649"/>
      <c r="P64" s="703"/>
      <c r="Q64" s="651"/>
      <c r="R64" s="649"/>
      <c r="S64" s="703"/>
      <c r="T64" s="654"/>
      <c r="U64" s="649"/>
      <c r="V64" s="703"/>
      <c r="W64" s="654"/>
      <c r="X64" s="694"/>
      <c r="Y64" s="650"/>
      <c r="Z64" s="651"/>
      <c r="AA64" s="704"/>
      <c r="AB64" s="650"/>
      <c r="AC64" s="651"/>
      <c r="AD64" s="704"/>
      <c r="AE64" s="650"/>
      <c r="AF64" s="654"/>
      <c r="AG64" s="655"/>
      <c r="AH64" s="652"/>
      <c r="AI64" s="651"/>
      <c r="AJ64" s="655"/>
      <c r="AK64" s="652"/>
      <c r="AL64" s="651"/>
      <c r="AM64" s="371">
        <f t="shared" si="10"/>
        <v>0</v>
      </c>
      <c r="AN64" s="49" t="e">
        <f t="shared" si="2"/>
        <v>#DIV/0!</v>
      </c>
      <c r="AO64" s="50">
        <f t="shared" si="5"/>
        <v>0</v>
      </c>
      <c r="AP64" s="51" t="e">
        <f t="shared" si="3"/>
        <v>#DIV/0!</v>
      </c>
      <c r="AQ64" s="52">
        <f t="shared" si="6"/>
        <v>0</v>
      </c>
      <c r="AR64" s="53" t="e">
        <f t="shared" si="4"/>
        <v>#DIV/0!</v>
      </c>
      <c r="AS64" s="502">
        <f t="shared" si="7"/>
        <v>0</v>
      </c>
    </row>
    <row r="65" spans="1:45" ht="17.25" customHeight="1" thickBot="1" x14ac:dyDescent="0.3">
      <c r="A65" s="947"/>
      <c r="B65" s="526" t="s">
        <v>86</v>
      </c>
      <c r="C65" s="93">
        <v>1</v>
      </c>
      <c r="D65" s="173">
        <v>0</v>
      </c>
      <c r="E65" s="186">
        <v>0</v>
      </c>
      <c r="F65" s="95">
        <v>0</v>
      </c>
      <c r="G65" s="151">
        <v>0</v>
      </c>
      <c r="H65" s="96">
        <v>0</v>
      </c>
      <c r="I65" s="93">
        <v>2</v>
      </c>
      <c r="J65" s="151">
        <v>1</v>
      </c>
      <c r="K65" s="94">
        <v>0</v>
      </c>
      <c r="L65" s="704"/>
      <c r="M65" s="703"/>
      <c r="N65" s="651"/>
      <c r="O65" s="649"/>
      <c r="P65" s="703"/>
      <c r="Q65" s="651"/>
      <c r="R65" s="649"/>
      <c r="S65" s="703"/>
      <c r="T65" s="654"/>
      <c r="U65" s="649"/>
      <c r="V65" s="703"/>
      <c r="W65" s="654"/>
      <c r="X65" s="694"/>
      <c r="Y65" s="650"/>
      <c r="Z65" s="651"/>
      <c r="AA65" s="704"/>
      <c r="AB65" s="650"/>
      <c r="AC65" s="651"/>
      <c r="AD65" s="704"/>
      <c r="AE65" s="650"/>
      <c r="AF65" s="654"/>
      <c r="AG65" s="655"/>
      <c r="AH65" s="652"/>
      <c r="AI65" s="651"/>
      <c r="AJ65" s="655"/>
      <c r="AK65" s="652"/>
      <c r="AL65" s="651"/>
      <c r="AM65" s="371">
        <f t="shared" si="10"/>
        <v>3</v>
      </c>
      <c r="AN65" s="49">
        <f t="shared" si="2"/>
        <v>0.75</v>
      </c>
      <c r="AO65" s="50">
        <f t="shared" si="5"/>
        <v>1</v>
      </c>
      <c r="AP65" s="51">
        <f t="shared" si="3"/>
        <v>0.25</v>
      </c>
      <c r="AQ65" s="52">
        <f t="shared" si="6"/>
        <v>0</v>
      </c>
      <c r="AR65" s="53">
        <f t="shared" si="4"/>
        <v>0</v>
      </c>
      <c r="AS65" s="502">
        <f t="shared" si="7"/>
        <v>4</v>
      </c>
    </row>
    <row r="66" spans="1:45" ht="17.25" customHeight="1" thickBot="1" x14ac:dyDescent="0.3">
      <c r="A66" s="947"/>
      <c r="B66" s="526" t="s">
        <v>87</v>
      </c>
      <c r="C66" s="93">
        <v>0</v>
      </c>
      <c r="D66" s="173">
        <v>1</v>
      </c>
      <c r="E66" s="186">
        <v>0</v>
      </c>
      <c r="F66" s="95">
        <v>2</v>
      </c>
      <c r="G66" s="151">
        <v>0</v>
      </c>
      <c r="H66" s="96">
        <v>0</v>
      </c>
      <c r="I66" s="93">
        <v>1</v>
      </c>
      <c r="J66" s="151">
        <v>0</v>
      </c>
      <c r="K66" s="94">
        <v>0</v>
      </c>
      <c r="L66" s="704"/>
      <c r="M66" s="703"/>
      <c r="N66" s="651"/>
      <c r="O66" s="649"/>
      <c r="P66" s="703"/>
      <c r="Q66" s="651"/>
      <c r="R66" s="649"/>
      <c r="S66" s="703"/>
      <c r="T66" s="654"/>
      <c r="U66" s="649"/>
      <c r="V66" s="703"/>
      <c r="W66" s="654"/>
      <c r="X66" s="694"/>
      <c r="Y66" s="650"/>
      <c r="Z66" s="651"/>
      <c r="AA66" s="704"/>
      <c r="AB66" s="650"/>
      <c r="AC66" s="651"/>
      <c r="AD66" s="704"/>
      <c r="AE66" s="650"/>
      <c r="AF66" s="654"/>
      <c r="AG66" s="655"/>
      <c r="AH66" s="652"/>
      <c r="AI66" s="651"/>
      <c r="AJ66" s="655"/>
      <c r="AK66" s="652"/>
      <c r="AL66" s="651"/>
      <c r="AM66" s="371">
        <f t="shared" si="10"/>
        <v>3</v>
      </c>
      <c r="AN66" s="49">
        <f t="shared" si="2"/>
        <v>0.75</v>
      </c>
      <c r="AO66" s="50">
        <f t="shared" si="5"/>
        <v>1</v>
      </c>
      <c r="AP66" s="51">
        <f t="shared" si="3"/>
        <v>0.25</v>
      </c>
      <c r="AQ66" s="52">
        <f t="shared" si="6"/>
        <v>0</v>
      </c>
      <c r="AR66" s="53">
        <f t="shared" si="4"/>
        <v>0</v>
      </c>
      <c r="AS66" s="502">
        <f t="shared" si="7"/>
        <v>4</v>
      </c>
    </row>
    <row r="67" spans="1:45" ht="17.25" customHeight="1" thickBot="1" x14ac:dyDescent="0.3">
      <c r="A67" s="947"/>
      <c r="B67" s="526" t="s">
        <v>88</v>
      </c>
      <c r="C67" s="93">
        <v>0</v>
      </c>
      <c r="D67" s="173">
        <v>0</v>
      </c>
      <c r="E67" s="186">
        <v>0</v>
      </c>
      <c r="F67" s="95">
        <v>0</v>
      </c>
      <c r="G67" s="151">
        <v>0</v>
      </c>
      <c r="H67" s="96">
        <v>0</v>
      </c>
      <c r="I67" s="187">
        <v>0</v>
      </c>
      <c r="J67" s="151">
        <v>0</v>
      </c>
      <c r="K67" s="94">
        <v>0</v>
      </c>
      <c r="L67" s="704"/>
      <c r="M67" s="703"/>
      <c r="N67" s="651"/>
      <c r="O67" s="649"/>
      <c r="P67" s="703"/>
      <c r="Q67" s="651"/>
      <c r="R67" s="649"/>
      <c r="S67" s="703"/>
      <c r="T67" s="654"/>
      <c r="U67" s="611"/>
      <c r="V67" s="637"/>
      <c r="W67" s="639"/>
      <c r="X67" s="599"/>
      <c r="Y67" s="607"/>
      <c r="Z67" s="608"/>
      <c r="AA67" s="751"/>
      <c r="AB67" s="730"/>
      <c r="AC67" s="635"/>
      <c r="AD67" s="609"/>
      <c r="AE67" s="730"/>
      <c r="AF67" s="610"/>
      <c r="AG67" s="762"/>
      <c r="AH67" s="612"/>
      <c r="AI67" s="635"/>
      <c r="AJ67" s="614"/>
      <c r="AK67" s="615"/>
      <c r="AL67" s="608"/>
      <c r="AM67" s="181">
        <f t="shared" si="10"/>
        <v>0</v>
      </c>
      <c r="AN67" s="99" t="e">
        <f t="shared" si="2"/>
        <v>#DIV/0!</v>
      </c>
      <c r="AO67" s="100">
        <f t="shared" si="5"/>
        <v>0</v>
      </c>
      <c r="AP67" s="101" t="e">
        <f t="shared" si="3"/>
        <v>#DIV/0!</v>
      </c>
      <c r="AQ67" s="102">
        <f t="shared" si="6"/>
        <v>0</v>
      </c>
      <c r="AR67" s="103" t="e">
        <f t="shared" si="4"/>
        <v>#DIV/0!</v>
      </c>
      <c r="AS67" s="502">
        <f t="shared" si="7"/>
        <v>0</v>
      </c>
    </row>
    <row r="68" spans="1:45" ht="17.25" customHeight="1" thickBot="1" x14ac:dyDescent="0.3">
      <c r="A68" s="946" t="s">
        <v>89</v>
      </c>
      <c r="B68" s="524" t="s">
        <v>90</v>
      </c>
      <c r="C68" s="76">
        <v>9</v>
      </c>
      <c r="D68" s="105">
        <v>12</v>
      </c>
      <c r="E68" s="188">
        <v>11</v>
      </c>
      <c r="F68" s="76">
        <v>16</v>
      </c>
      <c r="G68" s="105">
        <v>14</v>
      </c>
      <c r="H68" s="84">
        <v>14</v>
      </c>
      <c r="I68" s="76">
        <v>20</v>
      </c>
      <c r="J68" s="105">
        <v>13</v>
      </c>
      <c r="K68" s="84">
        <v>4</v>
      </c>
      <c r="L68" s="596"/>
      <c r="M68" s="616"/>
      <c r="N68" s="617"/>
      <c r="O68" s="596"/>
      <c r="P68" s="616"/>
      <c r="Q68" s="617"/>
      <c r="R68" s="596"/>
      <c r="S68" s="616"/>
      <c r="T68" s="617"/>
      <c r="U68" s="596"/>
      <c r="V68" s="616"/>
      <c r="W68" s="617"/>
      <c r="X68" s="596"/>
      <c r="Y68" s="616"/>
      <c r="Z68" s="617"/>
      <c r="AA68" s="763"/>
      <c r="AB68" s="616"/>
      <c r="AC68" s="617"/>
      <c r="AD68" s="763"/>
      <c r="AE68" s="616"/>
      <c r="AF68" s="598"/>
      <c r="AG68" s="624"/>
      <c r="AH68" s="616"/>
      <c r="AI68" s="617"/>
      <c r="AJ68" s="764"/>
      <c r="AK68" s="765"/>
      <c r="AL68" s="766"/>
      <c r="AM68" s="181">
        <f t="shared" si="10"/>
        <v>45</v>
      </c>
      <c r="AN68" s="99">
        <f t="shared" si="2"/>
        <v>0.39823008849557523</v>
      </c>
      <c r="AO68" s="100">
        <f t="shared" si="5"/>
        <v>39</v>
      </c>
      <c r="AP68" s="101">
        <f t="shared" si="3"/>
        <v>0.34513274336283184</v>
      </c>
      <c r="AQ68" s="102">
        <f t="shared" si="6"/>
        <v>29</v>
      </c>
      <c r="AR68" s="103">
        <f t="shared" si="4"/>
        <v>0.25663716814159293</v>
      </c>
      <c r="AS68" s="502">
        <f t="shared" si="7"/>
        <v>113</v>
      </c>
    </row>
    <row r="69" spans="1:45" ht="17.25" customHeight="1" thickBot="1" x14ac:dyDescent="0.3">
      <c r="A69" s="947"/>
      <c r="B69" s="525" t="s">
        <v>91</v>
      </c>
      <c r="C69" s="85">
        <v>12</v>
      </c>
      <c r="D69" s="149">
        <v>5</v>
      </c>
      <c r="E69" s="189">
        <v>4</v>
      </c>
      <c r="F69" s="85">
        <v>22</v>
      </c>
      <c r="G69" s="149">
        <v>14</v>
      </c>
      <c r="H69" s="150">
        <v>3</v>
      </c>
      <c r="I69" s="85">
        <v>29</v>
      </c>
      <c r="J69" s="149">
        <v>21</v>
      </c>
      <c r="K69" s="150">
        <v>2</v>
      </c>
      <c r="L69" s="599"/>
      <c r="M69" s="747"/>
      <c r="N69" s="571"/>
      <c r="O69" s="599"/>
      <c r="P69" s="747"/>
      <c r="Q69" s="571"/>
      <c r="R69" s="599"/>
      <c r="S69" s="747"/>
      <c r="T69" s="571"/>
      <c r="U69" s="599"/>
      <c r="V69" s="747"/>
      <c r="W69" s="571"/>
      <c r="X69" s="599"/>
      <c r="Y69" s="747"/>
      <c r="Z69" s="571"/>
      <c r="AA69" s="699"/>
      <c r="AB69" s="747"/>
      <c r="AC69" s="571"/>
      <c r="AD69" s="699"/>
      <c r="AE69" s="747"/>
      <c r="AF69" s="700"/>
      <c r="AG69" s="569"/>
      <c r="AH69" s="747"/>
      <c r="AI69" s="571"/>
      <c r="AJ69" s="767"/>
      <c r="AK69" s="756"/>
      <c r="AL69" s="672"/>
      <c r="AM69" s="181">
        <f t="shared" si="10"/>
        <v>63</v>
      </c>
      <c r="AN69" s="99">
        <f t="shared" si="2"/>
        <v>0.5625</v>
      </c>
      <c r="AO69" s="100">
        <f t="shared" si="5"/>
        <v>40</v>
      </c>
      <c r="AP69" s="101">
        <f t="shared" si="3"/>
        <v>0.35714285714285715</v>
      </c>
      <c r="AQ69" s="102">
        <f t="shared" si="6"/>
        <v>9</v>
      </c>
      <c r="AR69" s="103">
        <f t="shared" si="4"/>
        <v>8.0357142857142863E-2</v>
      </c>
      <c r="AS69" s="499">
        <f t="shared" si="7"/>
        <v>112</v>
      </c>
    </row>
    <row r="70" spans="1:45" ht="17.25" customHeight="1" thickBot="1" x14ac:dyDescent="0.3">
      <c r="A70" s="947"/>
      <c r="B70" s="525" t="s">
        <v>92</v>
      </c>
      <c r="C70" s="85">
        <v>1</v>
      </c>
      <c r="D70" s="149">
        <v>3</v>
      </c>
      <c r="E70" s="189">
        <v>1</v>
      </c>
      <c r="F70" s="85">
        <v>1</v>
      </c>
      <c r="G70" s="149">
        <v>1</v>
      </c>
      <c r="H70" s="150">
        <v>0</v>
      </c>
      <c r="I70" s="85">
        <v>1</v>
      </c>
      <c r="J70" s="149">
        <v>0</v>
      </c>
      <c r="K70" s="150">
        <v>1</v>
      </c>
      <c r="L70" s="599"/>
      <c r="M70" s="747"/>
      <c r="N70" s="571"/>
      <c r="O70" s="599"/>
      <c r="P70" s="747"/>
      <c r="Q70" s="571"/>
      <c r="R70" s="599"/>
      <c r="S70" s="747"/>
      <c r="T70" s="571"/>
      <c r="U70" s="599"/>
      <c r="V70" s="747"/>
      <c r="W70" s="571"/>
      <c r="X70" s="599"/>
      <c r="Y70" s="747"/>
      <c r="Z70" s="571"/>
      <c r="AA70" s="699"/>
      <c r="AB70" s="747"/>
      <c r="AC70" s="571"/>
      <c r="AD70" s="699"/>
      <c r="AE70" s="747"/>
      <c r="AF70" s="700"/>
      <c r="AG70" s="569"/>
      <c r="AH70" s="747"/>
      <c r="AI70" s="571"/>
      <c r="AJ70" s="767"/>
      <c r="AK70" s="756"/>
      <c r="AL70" s="672"/>
      <c r="AM70" s="181">
        <f t="shared" si="10"/>
        <v>3</v>
      </c>
      <c r="AN70" s="99">
        <f t="shared" si="2"/>
        <v>0.33333333333333331</v>
      </c>
      <c r="AO70" s="100">
        <f t="shared" si="5"/>
        <v>4</v>
      </c>
      <c r="AP70" s="101">
        <f t="shared" si="3"/>
        <v>0.44444444444444442</v>
      </c>
      <c r="AQ70" s="102">
        <f t="shared" si="6"/>
        <v>2</v>
      </c>
      <c r="AR70" s="103">
        <f t="shared" si="4"/>
        <v>0.22222222222222221</v>
      </c>
      <c r="AS70" s="499">
        <f t="shared" si="7"/>
        <v>9</v>
      </c>
    </row>
    <row r="71" spans="1:45" ht="17.25" customHeight="1" thickBot="1" x14ac:dyDescent="0.3">
      <c r="A71" s="948"/>
      <c r="B71" s="527" t="s">
        <v>93</v>
      </c>
      <c r="C71" s="97">
        <v>1</v>
      </c>
      <c r="D71" s="111">
        <v>1</v>
      </c>
      <c r="E71" s="190">
        <v>2</v>
      </c>
      <c r="F71" s="97">
        <v>1</v>
      </c>
      <c r="G71" s="111">
        <v>2</v>
      </c>
      <c r="H71" s="98">
        <v>1</v>
      </c>
      <c r="I71" s="97">
        <v>1</v>
      </c>
      <c r="J71" s="111">
        <v>3</v>
      </c>
      <c r="K71" s="98">
        <v>0</v>
      </c>
      <c r="L71" s="611"/>
      <c r="M71" s="634"/>
      <c r="N71" s="635"/>
      <c r="O71" s="611"/>
      <c r="P71" s="634"/>
      <c r="Q71" s="635"/>
      <c r="R71" s="611"/>
      <c r="S71" s="634"/>
      <c r="T71" s="635"/>
      <c r="U71" s="611"/>
      <c r="V71" s="634"/>
      <c r="W71" s="635"/>
      <c r="X71" s="611"/>
      <c r="Y71" s="634"/>
      <c r="Z71" s="635"/>
      <c r="AA71" s="751"/>
      <c r="AB71" s="634"/>
      <c r="AC71" s="635"/>
      <c r="AD71" s="751"/>
      <c r="AE71" s="634"/>
      <c r="AF71" s="613"/>
      <c r="AG71" s="762"/>
      <c r="AH71" s="634"/>
      <c r="AI71" s="635"/>
      <c r="AJ71" s="768"/>
      <c r="AK71" s="769"/>
      <c r="AL71" s="770"/>
      <c r="AM71" s="495">
        <f t="shared" si="10"/>
        <v>3</v>
      </c>
      <c r="AN71" s="99">
        <f t="shared" si="2"/>
        <v>0.25</v>
      </c>
      <c r="AO71" s="191">
        <f t="shared" si="5"/>
        <v>6</v>
      </c>
      <c r="AP71" s="101">
        <f t="shared" si="3"/>
        <v>0.5</v>
      </c>
      <c r="AQ71" s="114">
        <f t="shared" si="6"/>
        <v>3</v>
      </c>
      <c r="AR71" s="103">
        <f t="shared" si="4"/>
        <v>0.25</v>
      </c>
      <c r="AS71" s="499">
        <f t="shared" si="7"/>
        <v>12</v>
      </c>
    </row>
    <row r="72" spans="1:45" ht="17.25" customHeight="1" thickBot="1" x14ac:dyDescent="0.3">
      <c r="A72" s="946" t="s">
        <v>94</v>
      </c>
      <c r="B72" s="524" t="s">
        <v>95</v>
      </c>
      <c r="C72" s="76">
        <v>19</v>
      </c>
      <c r="D72" s="105">
        <v>5</v>
      </c>
      <c r="E72" s="188">
        <v>4</v>
      </c>
      <c r="F72" s="76">
        <v>13</v>
      </c>
      <c r="G72" s="105">
        <v>15</v>
      </c>
      <c r="H72" s="84">
        <v>11</v>
      </c>
      <c r="I72" s="76">
        <f>9+9+9+6</f>
        <v>33</v>
      </c>
      <c r="J72" s="105">
        <v>18</v>
      </c>
      <c r="K72" s="107">
        <v>13</v>
      </c>
      <c r="L72" s="596"/>
      <c r="M72" s="616"/>
      <c r="N72" s="617"/>
      <c r="O72" s="596"/>
      <c r="P72" s="616"/>
      <c r="Q72" s="617"/>
      <c r="R72" s="596"/>
      <c r="S72" s="616"/>
      <c r="T72" s="617"/>
      <c r="U72" s="596"/>
      <c r="V72" s="616"/>
      <c r="W72" s="617"/>
      <c r="X72" s="596"/>
      <c r="Y72" s="616"/>
      <c r="Z72" s="617"/>
      <c r="AA72" s="763"/>
      <c r="AB72" s="616"/>
      <c r="AC72" s="617"/>
      <c r="AD72" s="763"/>
      <c r="AE72" s="616"/>
      <c r="AF72" s="598"/>
      <c r="AG72" s="624"/>
      <c r="AH72" s="616"/>
      <c r="AI72" s="617"/>
      <c r="AJ72" s="764"/>
      <c r="AK72" s="765"/>
      <c r="AL72" s="766"/>
      <c r="AM72" s="181">
        <f t="shared" si="10"/>
        <v>65</v>
      </c>
      <c r="AN72" s="99">
        <f t="shared" si="2"/>
        <v>0.49618320610687022</v>
      </c>
      <c r="AO72" s="100">
        <f t="shared" si="5"/>
        <v>38</v>
      </c>
      <c r="AP72" s="101">
        <f t="shared" si="3"/>
        <v>0.29007633587786258</v>
      </c>
      <c r="AQ72" s="102">
        <f t="shared" si="6"/>
        <v>28</v>
      </c>
      <c r="AR72" s="103">
        <f t="shared" si="4"/>
        <v>0.21374045801526717</v>
      </c>
      <c r="AS72" s="499">
        <f t="shared" si="7"/>
        <v>131</v>
      </c>
    </row>
    <row r="73" spans="1:45" ht="17.25" customHeight="1" thickBot="1" x14ac:dyDescent="0.3">
      <c r="A73" s="947"/>
      <c r="B73" s="525" t="s">
        <v>96</v>
      </c>
      <c r="C73" s="85">
        <v>0</v>
      </c>
      <c r="D73" s="149">
        <v>1</v>
      </c>
      <c r="E73" s="189">
        <v>0</v>
      </c>
      <c r="F73" s="85">
        <v>0</v>
      </c>
      <c r="G73" s="149">
        <v>0</v>
      </c>
      <c r="H73" s="150">
        <v>1</v>
      </c>
      <c r="I73" s="85">
        <v>0</v>
      </c>
      <c r="J73" s="149">
        <v>0</v>
      </c>
      <c r="K73" s="66">
        <v>1</v>
      </c>
      <c r="L73" s="599"/>
      <c r="M73" s="747"/>
      <c r="N73" s="571"/>
      <c r="O73" s="599"/>
      <c r="P73" s="747"/>
      <c r="Q73" s="571"/>
      <c r="R73" s="599"/>
      <c r="S73" s="747"/>
      <c r="T73" s="571"/>
      <c r="U73" s="599"/>
      <c r="V73" s="747"/>
      <c r="W73" s="571"/>
      <c r="X73" s="599"/>
      <c r="Y73" s="747"/>
      <c r="Z73" s="571"/>
      <c r="AA73" s="699"/>
      <c r="AB73" s="747"/>
      <c r="AC73" s="571"/>
      <c r="AD73" s="699"/>
      <c r="AE73" s="747"/>
      <c r="AF73" s="700"/>
      <c r="AG73" s="569"/>
      <c r="AH73" s="747"/>
      <c r="AI73" s="571"/>
      <c r="AJ73" s="767"/>
      <c r="AK73" s="756"/>
      <c r="AL73" s="672"/>
      <c r="AM73" s="181">
        <f t="shared" si="10"/>
        <v>0</v>
      </c>
      <c r="AN73" s="99">
        <f t="shared" si="2"/>
        <v>0</v>
      </c>
      <c r="AO73" s="100">
        <f t="shared" si="5"/>
        <v>1</v>
      </c>
      <c r="AP73" s="101">
        <f t="shared" si="3"/>
        <v>0.33333333333333331</v>
      </c>
      <c r="AQ73" s="102">
        <f t="shared" si="6"/>
        <v>2</v>
      </c>
      <c r="AR73" s="103">
        <f t="shared" si="4"/>
        <v>0.66666666666666663</v>
      </c>
      <c r="AS73" s="499">
        <f t="shared" si="7"/>
        <v>3</v>
      </c>
    </row>
    <row r="74" spans="1:45" ht="17.25" customHeight="1" thickBot="1" x14ac:dyDescent="0.3">
      <c r="A74" s="947"/>
      <c r="B74" s="525" t="s">
        <v>97</v>
      </c>
      <c r="C74" s="85">
        <v>0</v>
      </c>
      <c r="D74" s="149">
        <v>0</v>
      </c>
      <c r="E74" s="189">
        <v>0</v>
      </c>
      <c r="F74" s="85">
        <v>2</v>
      </c>
      <c r="G74" s="149">
        <v>0</v>
      </c>
      <c r="H74" s="150">
        <v>0</v>
      </c>
      <c r="I74" s="85">
        <v>0</v>
      </c>
      <c r="J74" s="149">
        <v>0</v>
      </c>
      <c r="K74" s="66">
        <v>0</v>
      </c>
      <c r="L74" s="599"/>
      <c r="M74" s="747"/>
      <c r="N74" s="571"/>
      <c r="O74" s="599"/>
      <c r="P74" s="747"/>
      <c r="Q74" s="571"/>
      <c r="R74" s="599"/>
      <c r="S74" s="747"/>
      <c r="T74" s="571"/>
      <c r="U74" s="599"/>
      <c r="V74" s="747"/>
      <c r="W74" s="571"/>
      <c r="X74" s="599"/>
      <c r="Y74" s="747"/>
      <c r="Z74" s="571"/>
      <c r="AA74" s="699"/>
      <c r="AB74" s="747"/>
      <c r="AC74" s="571"/>
      <c r="AD74" s="699"/>
      <c r="AE74" s="747"/>
      <c r="AF74" s="700"/>
      <c r="AG74" s="569"/>
      <c r="AH74" s="747"/>
      <c r="AI74" s="571"/>
      <c r="AJ74" s="767"/>
      <c r="AK74" s="756"/>
      <c r="AL74" s="672"/>
      <c r="AM74" s="181">
        <f t="shared" si="10"/>
        <v>2</v>
      </c>
      <c r="AN74" s="99">
        <f t="shared" si="2"/>
        <v>1</v>
      </c>
      <c r="AO74" s="100">
        <f t="shared" si="5"/>
        <v>0</v>
      </c>
      <c r="AP74" s="101">
        <f t="shared" si="3"/>
        <v>0</v>
      </c>
      <c r="AQ74" s="102">
        <f t="shared" si="6"/>
        <v>0</v>
      </c>
      <c r="AR74" s="103">
        <f t="shared" si="4"/>
        <v>0</v>
      </c>
      <c r="AS74" s="499">
        <f t="shared" si="7"/>
        <v>2</v>
      </c>
    </row>
    <row r="75" spans="1:45" ht="17.25" customHeight="1" thickBot="1" x14ac:dyDescent="0.3">
      <c r="A75" s="948"/>
      <c r="B75" s="527" t="s">
        <v>98</v>
      </c>
      <c r="C75" s="97">
        <v>0</v>
      </c>
      <c r="D75" s="111">
        <v>0</v>
      </c>
      <c r="E75" s="190">
        <v>0</v>
      </c>
      <c r="F75" s="97">
        <v>0</v>
      </c>
      <c r="G75" s="111">
        <v>1</v>
      </c>
      <c r="H75" s="98">
        <v>0</v>
      </c>
      <c r="I75" s="97">
        <v>0</v>
      </c>
      <c r="J75" s="111">
        <v>0</v>
      </c>
      <c r="K75" s="112">
        <v>0</v>
      </c>
      <c r="L75" s="611"/>
      <c r="M75" s="634"/>
      <c r="N75" s="635"/>
      <c r="O75" s="611"/>
      <c r="P75" s="634"/>
      <c r="Q75" s="635"/>
      <c r="R75" s="611"/>
      <c r="S75" s="634"/>
      <c r="T75" s="635"/>
      <c r="U75" s="611"/>
      <c r="V75" s="634"/>
      <c r="W75" s="635"/>
      <c r="X75" s="611"/>
      <c r="Y75" s="634"/>
      <c r="Z75" s="635"/>
      <c r="AA75" s="751"/>
      <c r="AB75" s="634"/>
      <c r="AC75" s="635"/>
      <c r="AD75" s="751"/>
      <c r="AE75" s="634"/>
      <c r="AF75" s="613"/>
      <c r="AG75" s="762"/>
      <c r="AH75" s="634"/>
      <c r="AI75" s="635"/>
      <c r="AJ75" s="768"/>
      <c r="AK75" s="769"/>
      <c r="AL75" s="770"/>
      <c r="AM75" s="495">
        <f t="shared" si="10"/>
        <v>0</v>
      </c>
      <c r="AN75" s="99">
        <f t="shared" si="2"/>
        <v>0</v>
      </c>
      <c r="AO75" s="191">
        <f t="shared" si="5"/>
        <v>1</v>
      </c>
      <c r="AP75" s="101">
        <f t="shared" si="3"/>
        <v>1</v>
      </c>
      <c r="AQ75" s="114">
        <f t="shared" si="6"/>
        <v>0</v>
      </c>
      <c r="AR75" s="103">
        <f t="shared" si="4"/>
        <v>0</v>
      </c>
      <c r="AS75" s="499">
        <f t="shared" si="7"/>
        <v>1</v>
      </c>
    </row>
    <row r="76" spans="1:45" ht="33" customHeight="1" thickBot="1" x14ac:dyDescent="0.3">
      <c r="A76" s="957" t="s">
        <v>99</v>
      </c>
      <c r="B76" s="987"/>
      <c r="C76" s="936" t="s">
        <v>4</v>
      </c>
      <c r="D76" s="937"/>
      <c r="E76" s="938"/>
      <c r="F76" s="936" t="s">
        <v>5</v>
      </c>
      <c r="G76" s="937"/>
      <c r="H76" s="938"/>
      <c r="I76" s="936" t="s">
        <v>6</v>
      </c>
      <c r="J76" s="937" t="s">
        <v>6</v>
      </c>
      <c r="K76" s="938" t="s">
        <v>6</v>
      </c>
      <c r="L76" s="939" t="s">
        <v>7</v>
      </c>
      <c r="M76" s="940" t="s">
        <v>7</v>
      </c>
      <c r="N76" s="941" t="s">
        <v>7</v>
      </c>
      <c r="O76" s="939" t="s">
        <v>8</v>
      </c>
      <c r="P76" s="940" t="s">
        <v>8</v>
      </c>
      <c r="Q76" s="941" t="s">
        <v>8</v>
      </c>
      <c r="R76" s="771" t="s">
        <v>9</v>
      </c>
      <c r="S76" s="772" t="s">
        <v>9</v>
      </c>
      <c r="T76" s="773" t="s">
        <v>9</v>
      </c>
      <c r="U76" s="774" t="s">
        <v>10</v>
      </c>
      <c r="V76" s="774" t="s">
        <v>9</v>
      </c>
      <c r="W76" s="774" t="s">
        <v>9</v>
      </c>
      <c r="X76" s="771" t="s">
        <v>11</v>
      </c>
      <c r="Y76" s="772" t="s">
        <v>9</v>
      </c>
      <c r="Z76" s="773" t="s">
        <v>9</v>
      </c>
      <c r="AA76" s="774" t="s">
        <v>12</v>
      </c>
      <c r="AB76" s="774" t="s">
        <v>12</v>
      </c>
      <c r="AC76" s="774" t="s">
        <v>12</v>
      </c>
      <c r="AD76" s="771" t="s">
        <v>13</v>
      </c>
      <c r="AE76" s="772" t="s">
        <v>13</v>
      </c>
      <c r="AF76" s="772" t="s">
        <v>13</v>
      </c>
      <c r="AG76" s="775" t="s">
        <v>14</v>
      </c>
      <c r="AH76" s="774" t="s">
        <v>12</v>
      </c>
      <c r="AI76" s="776" t="s">
        <v>12</v>
      </c>
      <c r="AJ76" s="982" t="s">
        <v>15</v>
      </c>
      <c r="AK76" s="983"/>
      <c r="AL76" s="984"/>
      <c r="AM76" s="192" t="s">
        <v>16</v>
      </c>
      <c r="AN76" s="192" t="s">
        <v>17</v>
      </c>
      <c r="AO76" s="193" t="s">
        <v>18</v>
      </c>
      <c r="AP76" s="193" t="s">
        <v>17</v>
      </c>
      <c r="AQ76" s="194" t="s">
        <v>100</v>
      </c>
      <c r="AR76" s="194" t="s">
        <v>17</v>
      </c>
      <c r="AS76" s="195" t="s">
        <v>101</v>
      </c>
    </row>
    <row r="77" spans="1:45" ht="15.75" customHeight="1" thickBot="1" x14ac:dyDescent="0.3">
      <c r="A77" s="985" t="s">
        <v>102</v>
      </c>
      <c r="B77" s="986"/>
      <c r="C77" s="76">
        <v>564</v>
      </c>
      <c r="D77" s="105">
        <v>322</v>
      </c>
      <c r="E77" s="188">
        <v>285</v>
      </c>
      <c r="F77" s="76">
        <v>744</v>
      </c>
      <c r="G77" s="105">
        <v>647</v>
      </c>
      <c r="H77" s="107">
        <v>333</v>
      </c>
      <c r="I77" s="76">
        <v>981</v>
      </c>
      <c r="J77" s="105">
        <v>453</v>
      </c>
      <c r="K77" s="107">
        <v>531</v>
      </c>
      <c r="L77" s="596"/>
      <c r="M77" s="777"/>
      <c r="N77" s="617"/>
      <c r="O77" s="763"/>
      <c r="P77" s="616"/>
      <c r="Q77" s="598"/>
      <c r="R77" s="596"/>
      <c r="S77" s="616"/>
      <c r="T77" s="617"/>
      <c r="U77" s="763"/>
      <c r="V77" s="616"/>
      <c r="W77" s="598"/>
      <c r="X77" s="596"/>
      <c r="Y77" s="616"/>
      <c r="Z77" s="617"/>
      <c r="AA77" s="763"/>
      <c r="AB77" s="616"/>
      <c r="AC77" s="598"/>
      <c r="AD77" s="596"/>
      <c r="AE77" s="616"/>
      <c r="AF77" s="598"/>
      <c r="AG77" s="596"/>
      <c r="AH77" s="616"/>
      <c r="AI77" s="617"/>
      <c r="AJ77" s="596"/>
      <c r="AK77" s="616"/>
      <c r="AL77" s="617"/>
      <c r="AM77" s="371">
        <f t="shared" ref="AM77:AM93" si="11">C77+F77+I77+L77+O77+R77+U77+X77+AA77+AD77+AG77+AJ77</f>
        <v>2289</v>
      </c>
      <c r="AN77" s="49">
        <f t="shared" si="2"/>
        <v>0.47098765432098766</v>
      </c>
      <c r="AO77" s="50">
        <f t="shared" ref="AO77:AO146" si="12">D77+G77+J77+M77+P77+S77+V77+Y77+AB77+AE77+AH77+AK77</f>
        <v>1422</v>
      </c>
      <c r="AP77" s="51">
        <f t="shared" si="3"/>
        <v>0.29259259259259257</v>
      </c>
      <c r="AQ77" s="52">
        <f t="shared" ref="AQ77:AQ146" si="13">E77+H77+K77+N77+Q77+T77+W77+Z77+AC77+AF77+AI77+AL77</f>
        <v>1149</v>
      </c>
      <c r="AR77" s="53">
        <f t="shared" si="4"/>
        <v>0.23641975308641974</v>
      </c>
      <c r="AS77" s="497">
        <f t="shared" ref="AS77:AS93" si="14">SUM(C77:AL77)</f>
        <v>4860</v>
      </c>
    </row>
    <row r="78" spans="1:45" ht="15.75" customHeight="1" thickBot="1" x14ac:dyDescent="0.3">
      <c r="A78" s="961" t="s">
        <v>103</v>
      </c>
      <c r="B78" s="962"/>
      <c r="C78" s="85">
        <v>153</v>
      </c>
      <c r="D78" s="149">
        <v>115</v>
      </c>
      <c r="E78" s="189">
        <v>98</v>
      </c>
      <c r="F78" s="85">
        <v>122</v>
      </c>
      <c r="G78" s="149">
        <v>160</v>
      </c>
      <c r="H78" s="66">
        <v>52</v>
      </c>
      <c r="I78" s="85">
        <v>63</v>
      </c>
      <c r="J78" s="149">
        <v>58</v>
      </c>
      <c r="K78" s="66">
        <v>60</v>
      </c>
      <c r="L78" s="599"/>
      <c r="M78" s="778"/>
      <c r="N78" s="571"/>
      <c r="O78" s="699"/>
      <c r="P78" s="747"/>
      <c r="Q78" s="700"/>
      <c r="R78" s="599"/>
      <c r="S78" s="747"/>
      <c r="T78" s="571"/>
      <c r="U78" s="699"/>
      <c r="V78" s="747"/>
      <c r="W78" s="700"/>
      <c r="X78" s="599"/>
      <c r="Y78" s="747"/>
      <c r="Z78" s="571"/>
      <c r="AA78" s="699"/>
      <c r="AB78" s="747"/>
      <c r="AC78" s="700"/>
      <c r="AD78" s="599"/>
      <c r="AE78" s="747"/>
      <c r="AF78" s="700"/>
      <c r="AG78" s="599"/>
      <c r="AH78" s="747"/>
      <c r="AI78" s="571"/>
      <c r="AJ78" s="599"/>
      <c r="AK78" s="747"/>
      <c r="AL78" s="571"/>
      <c r="AM78" s="378">
        <f t="shared" si="11"/>
        <v>338</v>
      </c>
      <c r="AN78" s="49">
        <f t="shared" si="2"/>
        <v>0.3836549375709421</v>
      </c>
      <c r="AO78" s="50">
        <f t="shared" si="12"/>
        <v>333</v>
      </c>
      <c r="AP78" s="51">
        <f t="shared" si="3"/>
        <v>0.37797956867196369</v>
      </c>
      <c r="AQ78" s="52">
        <f t="shared" si="13"/>
        <v>210</v>
      </c>
      <c r="AR78" s="53">
        <f t="shared" si="4"/>
        <v>0.2383654937570942</v>
      </c>
      <c r="AS78" s="497">
        <f t="shared" si="14"/>
        <v>881</v>
      </c>
    </row>
    <row r="79" spans="1:45" ht="15.75" customHeight="1" thickBot="1" x14ac:dyDescent="0.3">
      <c r="A79" s="949" t="s">
        <v>104</v>
      </c>
      <c r="B79" s="981"/>
      <c r="C79" s="85">
        <v>411</v>
      </c>
      <c r="D79" s="149">
        <v>207</v>
      </c>
      <c r="E79" s="189">
        <v>187</v>
      </c>
      <c r="F79" s="85">
        <v>622</v>
      </c>
      <c r="G79" s="149">
        <v>487</v>
      </c>
      <c r="H79" s="66">
        <v>281</v>
      </c>
      <c r="I79" s="85">
        <v>918</v>
      </c>
      <c r="J79" s="149">
        <v>395</v>
      </c>
      <c r="K79" s="66">
        <v>471</v>
      </c>
      <c r="L79" s="599"/>
      <c r="M79" s="778"/>
      <c r="N79" s="571"/>
      <c r="O79" s="699"/>
      <c r="P79" s="747"/>
      <c r="Q79" s="700"/>
      <c r="R79" s="599"/>
      <c r="S79" s="747"/>
      <c r="T79" s="571"/>
      <c r="U79" s="699"/>
      <c r="V79" s="747"/>
      <c r="W79" s="700"/>
      <c r="X79" s="599"/>
      <c r="Y79" s="747"/>
      <c r="Z79" s="571"/>
      <c r="AA79" s="699"/>
      <c r="AB79" s="747"/>
      <c r="AC79" s="700"/>
      <c r="AD79" s="599"/>
      <c r="AE79" s="747"/>
      <c r="AF79" s="700"/>
      <c r="AG79" s="599"/>
      <c r="AH79" s="747"/>
      <c r="AI79" s="571"/>
      <c r="AJ79" s="599"/>
      <c r="AK79" s="747"/>
      <c r="AL79" s="571"/>
      <c r="AM79" s="378">
        <f t="shared" si="11"/>
        <v>1951</v>
      </c>
      <c r="AN79" s="49">
        <f t="shared" si="2"/>
        <v>0.49032420206081928</v>
      </c>
      <c r="AO79" s="50">
        <f t="shared" si="12"/>
        <v>1089</v>
      </c>
      <c r="AP79" s="51">
        <f t="shared" si="3"/>
        <v>0.27368685599396836</v>
      </c>
      <c r="AQ79" s="52">
        <f t="shared" si="13"/>
        <v>939</v>
      </c>
      <c r="AR79" s="53">
        <f t="shared" si="4"/>
        <v>0.23598894194521236</v>
      </c>
      <c r="AS79" s="497">
        <f t="shared" si="14"/>
        <v>3979</v>
      </c>
    </row>
    <row r="80" spans="1:45" ht="15.75" customHeight="1" thickBot="1" x14ac:dyDescent="0.3">
      <c r="A80" s="961" t="s">
        <v>105</v>
      </c>
      <c r="B80" s="962"/>
      <c r="C80" s="85">
        <v>398</v>
      </c>
      <c r="D80" s="149">
        <v>203</v>
      </c>
      <c r="E80" s="189">
        <v>183</v>
      </c>
      <c r="F80" s="85">
        <v>596</v>
      </c>
      <c r="G80" s="149">
        <v>483</v>
      </c>
      <c r="H80" s="66">
        <v>270</v>
      </c>
      <c r="I80" s="85">
        <v>902</v>
      </c>
      <c r="J80" s="149">
        <v>380</v>
      </c>
      <c r="K80" s="66">
        <v>467</v>
      </c>
      <c r="L80" s="599"/>
      <c r="M80" s="747"/>
      <c r="N80" s="571"/>
      <c r="O80" s="699"/>
      <c r="P80" s="747"/>
      <c r="Q80" s="700"/>
      <c r="R80" s="599"/>
      <c r="S80" s="747"/>
      <c r="T80" s="571"/>
      <c r="U80" s="699"/>
      <c r="V80" s="747"/>
      <c r="W80" s="700"/>
      <c r="X80" s="599"/>
      <c r="Y80" s="747"/>
      <c r="Z80" s="571"/>
      <c r="AA80" s="699"/>
      <c r="AB80" s="747"/>
      <c r="AC80" s="700"/>
      <c r="AD80" s="599"/>
      <c r="AE80" s="747"/>
      <c r="AF80" s="700"/>
      <c r="AG80" s="599"/>
      <c r="AH80" s="747"/>
      <c r="AI80" s="571"/>
      <c r="AJ80" s="599"/>
      <c r="AK80" s="747"/>
      <c r="AL80" s="571"/>
      <c r="AM80" s="378">
        <f t="shared" si="11"/>
        <v>1896</v>
      </c>
      <c r="AN80" s="49">
        <f t="shared" si="2"/>
        <v>0.48840803709428132</v>
      </c>
      <c r="AO80" s="50">
        <f t="shared" si="12"/>
        <v>1066</v>
      </c>
      <c r="AP80" s="51">
        <f t="shared" si="3"/>
        <v>0.27460072127769192</v>
      </c>
      <c r="AQ80" s="52">
        <f t="shared" si="13"/>
        <v>920</v>
      </c>
      <c r="AR80" s="53">
        <f t="shared" si="4"/>
        <v>0.23699124162802679</v>
      </c>
      <c r="AS80" s="497">
        <f t="shared" si="14"/>
        <v>3882</v>
      </c>
    </row>
    <row r="81" spans="1:45" ht="16.5" customHeight="1" thickBot="1" x14ac:dyDescent="0.3">
      <c r="A81" s="961" t="s">
        <v>106</v>
      </c>
      <c r="B81" s="962"/>
      <c r="C81" s="79">
        <v>12</v>
      </c>
      <c r="D81" s="149">
        <v>4</v>
      </c>
      <c r="E81" s="189">
        <v>2</v>
      </c>
      <c r="F81" s="85">
        <v>20</v>
      </c>
      <c r="G81" s="149">
        <v>4</v>
      </c>
      <c r="H81" s="66">
        <v>11</v>
      </c>
      <c r="I81" s="85">
        <v>0</v>
      </c>
      <c r="J81" s="149">
        <v>15</v>
      </c>
      <c r="K81" s="66">
        <v>4</v>
      </c>
      <c r="L81" s="599"/>
      <c r="M81" s="747"/>
      <c r="N81" s="571"/>
      <c r="O81" s="699"/>
      <c r="P81" s="747"/>
      <c r="Q81" s="700"/>
      <c r="R81" s="599"/>
      <c r="S81" s="747"/>
      <c r="T81" s="571"/>
      <c r="U81" s="699"/>
      <c r="V81" s="747"/>
      <c r="W81" s="700"/>
      <c r="X81" s="599"/>
      <c r="Y81" s="747"/>
      <c r="Z81" s="571"/>
      <c r="AA81" s="599"/>
      <c r="AB81" s="747"/>
      <c r="AC81" s="779"/>
      <c r="AD81" s="599"/>
      <c r="AE81" s="747"/>
      <c r="AF81" s="700"/>
      <c r="AG81" s="599"/>
      <c r="AH81" s="747"/>
      <c r="AI81" s="571"/>
      <c r="AJ81" s="599"/>
      <c r="AK81" s="747"/>
      <c r="AL81" s="571"/>
      <c r="AM81" s="378">
        <f t="shared" si="11"/>
        <v>32</v>
      </c>
      <c r="AN81" s="49">
        <f t="shared" si="2"/>
        <v>0.44444444444444442</v>
      </c>
      <c r="AO81" s="50">
        <f t="shared" si="12"/>
        <v>23</v>
      </c>
      <c r="AP81" s="51">
        <f t="shared" si="3"/>
        <v>0.31944444444444442</v>
      </c>
      <c r="AQ81" s="52">
        <f t="shared" si="13"/>
        <v>17</v>
      </c>
      <c r="AR81" s="53">
        <f t="shared" si="4"/>
        <v>0.2361111111111111</v>
      </c>
      <c r="AS81" s="497">
        <f t="shared" si="14"/>
        <v>72</v>
      </c>
    </row>
    <row r="82" spans="1:45" ht="16.5" customHeight="1" thickBot="1" x14ac:dyDescent="0.3">
      <c r="A82" s="961" t="s">
        <v>107</v>
      </c>
      <c r="B82" s="962"/>
      <c r="C82" s="79">
        <v>1</v>
      </c>
      <c r="D82" s="125">
        <v>0</v>
      </c>
      <c r="E82" s="198">
        <v>2</v>
      </c>
      <c r="F82" s="82">
        <v>6</v>
      </c>
      <c r="G82" s="80">
        <v>0</v>
      </c>
      <c r="H82" s="83">
        <v>0</v>
      </c>
      <c r="I82" s="82">
        <v>16</v>
      </c>
      <c r="J82" s="80">
        <v>0</v>
      </c>
      <c r="K82" s="83">
        <v>0</v>
      </c>
      <c r="L82" s="591"/>
      <c r="M82" s="780"/>
      <c r="N82" s="593"/>
      <c r="O82" s="594"/>
      <c r="P82" s="780"/>
      <c r="Q82" s="595"/>
      <c r="R82" s="591"/>
      <c r="S82" s="780"/>
      <c r="T82" s="593"/>
      <c r="U82" s="594"/>
      <c r="V82" s="780"/>
      <c r="W82" s="595"/>
      <c r="X82" s="591"/>
      <c r="Y82" s="780"/>
      <c r="Z82" s="593"/>
      <c r="AA82" s="594"/>
      <c r="AB82" s="780"/>
      <c r="AC82" s="781"/>
      <c r="AD82" s="591"/>
      <c r="AE82" s="780"/>
      <c r="AF82" s="595"/>
      <c r="AG82" s="591"/>
      <c r="AH82" s="780"/>
      <c r="AI82" s="593"/>
      <c r="AJ82" s="591"/>
      <c r="AK82" s="780"/>
      <c r="AL82" s="593"/>
      <c r="AM82" s="378">
        <f t="shared" si="11"/>
        <v>23</v>
      </c>
      <c r="AN82" s="49">
        <f t="shared" si="2"/>
        <v>0.92</v>
      </c>
      <c r="AO82" s="50">
        <f t="shared" si="12"/>
        <v>0</v>
      </c>
      <c r="AP82" s="51">
        <f t="shared" si="3"/>
        <v>0</v>
      </c>
      <c r="AQ82" s="52">
        <f t="shared" si="13"/>
        <v>2</v>
      </c>
      <c r="AR82" s="53">
        <f t="shared" si="4"/>
        <v>0.08</v>
      </c>
      <c r="AS82" s="497">
        <f t="shared" si="14"/>
        <v>25</v>
      </c>
    </row>
    <row r="83" spans="1:45" ht="16.5" customHeight="1" thickBot="1" x14ac:dyDescent="0.3">
      <c r="A83" s="961" t="s">
        <v>108</v>
      </c>
      <c r="B83" s="962"/>
      <c r="C83" s="79">
        <v>575</v>
      </c>
      <c r="D83" s="125">
        <v>318</v>
      </c>
      <c r="E83" s="198">
        <v>277</v>
      </c>
      <c r="F83" s="82">
        <v>738</v>
      </c>
      <c r="G83" s="80">
        <v>638</v>
      </c>
      <c r="H83" s="83">
        <v>333</v>
      </c>
      <c r="I83" s="82">
        <v>965</v>
      </c>
      <c r="J83" s="80">
        <v>448</v>
      </c>
      <c r="K83" s="83">
        <v>530</v>
      </c>
      <c r="L83" s="591"/>
      <c r="M83" s="780"/>
      <c r="N83" s="593"/>
      <c r="O83" s="594"/>
      <c r="P83" s="780"/>
      <c r="Q83" s="595"/>
      <c r="R83" s="591"/>
      <c r="S83" s="780"/>
      <c r="T83" s="593"/>
      <c r="U83" s="594"/>
      <c r="V83" s="780"/>
      <c r="W83" s="595"/>
      <c r="X83" s="591"/>
      <c r="Y83" s="780"/>
      <c r="Z83" s="593"/>
      <c r="AA83" s="594"/>
      <c r="AB83" s="780"/>
      <c r="AC83" s="781"/>
      <c r="AD83" s="591"/>
      <c r="AE83" s="780"/>
      <c r="AF83" s="595"/>
      <c r="AG83" s="591"/>
      <c r="AH83" s="780"/>
      <c r="AI83" s="593"/>
      <c r="AJ83" s="591"/>
      <c r="AK83" s="780"/>
      <c r="AL83" s="593"/>
      <c r="AM83" s="378">
        <f t="shared" si="11"/>
        <v>2278</v>
      </c>
      <c r="AN83" s="49">
        <f t="shared" si="2"/>
        <v>0.47241808378266281</v>
      </c>
      <c r="AO83" s="50">
        <f t="shared" si="12"/>
        <v>1404</v>
      </c>
      <c r="AP83" s="51">
        <f t="shared" si="3"/>
        <v>0.29116549149730403</v>
      </c>
      <c r="AQ83" s="52">
        <f t="shared" si="13"/>
        <v>1140</v>
      </c>
      <c r="AR83" s="53">
        <f t="shared" si="4"/>
        <v>0.23641642472003319</v>
      </c>
      <c r="AS83" s="497">
        <f t="shared" si="14"/>
        <v>4822</v>
      </c>
    </row>
    <row r="84" spans="1:45" ht="17.25" customHeight="1" thickBot="1" x14ac:dyDescent="0.3">
      <c r="A84" s="961" t="s">
        <v>109</v>
      </c>
      <c r="B84" s="962"/>
      <c r="C84" s="79">
        <v>438</v>
      </c>
      <c r="D84" s="125">
        <v>273</v>
      </c>
      <c r="E84" s="198">
        <v>235</v>
      </c>
      <c r="F84" s="82">
        <v>586</v>
      </c>
      <c r="G84" s="80">
        <v>223</v>
      </c>
      <c r="H84" s="83">
        <v>272</v>
      </c>
      <c r="I84" s="82">
        <v>756</v>
      </c>
      <c r="J84" s="80">
        <v>392</v>
      </c>
      <c r="K84" s="83">
        <v>431</v>
      </c>
      <c r="L84" s="591"/>
      <c r="M84" s="780"/>
      <c r="N84" s="593"/>
      <c r="O84" s="594"/>
      <c r="P84" s="780"/>
      <c r="Q84" s="595"/>
      <c r="R84" s="591"/>
      <c r="S84" s="780"/>
      <c r="T84" s="593"/>
      <c r="U84" s="594"/>
      <c r="V84" s="780"/>
      <c r="W84" s="595"/>
      <c r="X84" s="591"/>
      <c r="Y84" s="780"/>
      <c r="Z84" s="593"/>
      <c r="AA84" s="594"/>
      <c r="AB84" s="780"/>
      <c r="AC84" s="593"/>
      <c r="AD84" s="591"/>
      <c r="AE84" s="780"/>
      <c r="AF84" s="595"/>
      <c r="AG84" s="648"/>
      <c r="AH84" s="780"/>
      <c r="AI84" s="593"/>
      <c r="AJ84" s="648"/>
      <c r="AK84" s="780"/>
      <c r="AL84" s="593"/>
      <c r="AM84" s="378">
        <f t="shared" si="11"/>
        <v>1780</v>
      </c>
      <c r="AN84" s="49">
        <f t="shared" si="2"/>
        <v>0.49362174154187466</v>
      </c>
      <c r="AO84" s="50">
        <f t="shared" si="12"/>
        <v>888</v>
      </c>
      <c r="AP84" s="51">
        <f t="shared" si="3"/>
        <v>0.24625623960066556</v>
      </c>
      <c r="AQ84" s="52">
        <f t="shared" si="13"/>
        <v>938</v>
      </c>
      <c r="AR84" s="53">
        <f t="shared" si="4"/>
        <v>0.26012201885745978</v>
      </c>
      <c r="AS84" s="497">
        <f t="shared" si="14"/>
        <v>3606</v>
      </c>
    </row>
    <row r="85" spans="1:45" ht="16.5" customHeight="1" thickBot="1" x14ac:dyDescent="0.3">
      <c r="A85" s="977" t="s">
        <v>110</v>
      </c>
      <c r="B85" s="978"/>
      <c r="C85" s="79">
        <v>89</v>
      </c>
      <c r="D85" s="125">
        <v>30</v>
      </c>
      <c r="E85" s="198">
        <v>24</v>
      </c>
      <c r="F85" s="82">
        <v>104</v>
      </c>
      <c r="G85" s="80">
        <v>77</v>
      </c>
      <c r="H85" s="83">
        <v>29</v>
      </c>
      <c r="I85" s="82">
        <v>156</v>
      </c>
      <c r="J85" s="80">
        <v>32</v>
      </c>
      <c r="K85" s="83">
        <v>60</v>
      </c>
      <c r="L85" s="591"/>
      <c r="M85" s="780"/>
      <c r="N85" s="593"/>
      <c r="O85" s="594"/>
      <c r="P85" s="780"/>
      <c r="Q85" s="595"/>
      <c r="R85" s="591"/>
      <c r="S85" s="780"/>
      <c r="T85" s="593"/>
      <c r="U85" s="594"/>
      <c r="V85" s="780"/>
      <c r="W85" s="595"/>
      <c r="X85" s="591"/>
      <c r="Y85" s="780"/>
      <c r="Z85" s="593"/>
      <c r="AA85" s="594"/>
      <c r="AB85" s="780"/>
      <c r="AC85" s="593"/>
      <c r="AD85" s="591"/>
      <c r="AE85" s="780"/>
      <c r="AF85" s="595"/>
      <c r="AG85" s="648"/>
      <c r="AH85" s="780"/>
      <c r="AI85" s="593"/>
      <c r="AJ85" s="648"/>
      <c r="AK85" s="780"/>
      <c r="AL85" s="593"/>
      <c r="AM85" s="371">
        <f t="shared" si="11"/>
        <v>349</v>
      </c>
      <c r="AN85" s="49">
        <f>AM85/AS85</f>
        <v>0.58069883527454247</v>
      </c>
      <c r="AO85" s="50">
        <f>D85+G85+J85+M85+P85+S85+V85+Y85+AB85+AE85+AH85+AK85</f>
        <v>139</v>
      </c>
      <c r="AP85" s="51">
        <f>AO85/AS85</f>
        <v>0.23128119800332778</v>
      </c>
      <c r="AQ85" s="52">
        <f>E85+H85+K85+N85+Q85+T85+W85+Z85+AC85+AF85+AI85+AL85</f>
        <v>113</v>
      </c>
      <c r="AR85" s="53">
        <f>AQ85/AS85</f>
        <v>0.18801996672212978</v>
      </c>
      <c r="AS85" s="497">
        <f t="shared" si="14"/>
        <v>601</v>
      </c>
    </row>
    <row r="86" spans="1:45" ht="20.25" customHeight="1" thickBot="1" x14ac:dyDescent="0.3">
      <c r="A86" s="959" t="s">
        <v>111</v>
      </c>
      <c r="B86" s="960"/>
      <c r="C86" s="180">
        <v>32</v>
      </c>
      <c r="D86" s="182">
        <v>7</v>
      </c>
      <c r="E86" s="199">
        <v>19</v>
      </c>
      <c r="F86" s="178">
        <v>40</v>
      </c>
      <c r="G86" s="176">
        <v>24</v>
      </c>
      <c r="H86" s="179">
        <v>20</v>
      </c>
      <c r="I86" s="178">
        <v>43</v>
      </c>
      <c r="J86" s="176">
        <v>16</v>
      </c>
      <c r="K86" s="179">
        <v>33</v>
      </c>
      <c r="L86" s="782"/>
      <c r="M86" s="753"/>
      <c r="N86" s="754"/>
      <c r="O86" s="752"/>
      <c r="P86" s="753"/>
      <c r="Q86" s="783"/>
      <c r="R86" s="782"/>
      <c r="S86" s="753"/>
      <c r="T86" s="754"/>
      <c r="U86" s="752"/>
      <c r="V86" s="753"/>
      <c r="W86" s="783"/>
      <c r="X86" s="782"/>
      <c r="Y86" s="753"/>
      <c r="Z86" s="754"/>
      <c r="AA86" s="752"/>
      <c r="AB86" s="753"/>
      <c r="AC86" s="754"/>
      <c r="AD86" s="782"/>
      <c r="AE86" s="753"/>
      <c r="AF86" s="783"/>
      <c r="AG86" s="784"/>
      <c r="AH86" s="753"/>
      <c r="AI86" s="754"/>
      <c r="AJ86" s="784"/>
      <c r="AK86" s="753"/>
      <c r="AL86" s="754"/>
      <c r="AM86" s="371">
        <f t="shared" si="11"/>
        <v>115</v>
      </c>
      <c r="AN86" s="49">
        <f>AM86/AS86</f>
        <v>0.49145299145299143</v>
      </c>
      <c r="AO86" s="50">
        <f>D86+G86+J86+M86+P86+S86+V86+Y86+AB86+AE86+AH86+AK86</f>
        <v>47</v>
      </c>
      <c r="AP86" s="51">
        <f>AO86/AS86</f>
        <v>0.20085470085470086</v>
      </c>
      <c r="AQ86" s="52">
        <f>E86+H86+K86+N86+Q86+T86+W86+Z86+AC86+AF86+AI86+AL86</f>
        <v>72</v>
      </c>
      <c r="AR86" s="53">
        <f>AQ86/AS86</f>
        <v>0.30769230769230771</v>
      </c>
      <c r="AS86" s="497">
        <f t="shared" si="14"/>
        <v>234</v>
      </c>
    </row>
    <row r="87" spans="1:45" ht="18" customHeight="1" thickBot="1" x14ac:dyDescent="0.3">
      <c r="A87" s="965" t="s">
        <v>112</v>
      </c>
      <c r="B87" s="966"/>
      <c r="C87" s="133">
        <v>3</v>
      </c>
      <c r="D87" s="145">
        <v>8</v>
      </c>
      <c r="E87" s="146">
        <v>5</v>
      </c>
      <c r="F87" s="131">
        <v>6</v>
      </c>
      <c r="G87" s="143">
        <v>11</v>
      </c>
      <c r="H87" s="132">
        <v>8</v>
      </c>
      <c r="I87" s="131">
        <v>10</v>
      </c>
      <c r="J87" s="143">
        <v>8</v>
      </c>
      <c r="K87" s="132">
        <v>6</v>
      </c>
      <c r="L87" s="658"/>
      <c r="M87" s="785"/>
      <c r="N87" s="660"/>
      <c r="O87" s="661"/>
      <c r="P87" s="785"/>
      <c r="Q87" s="663"/>
      <c r="R87" s="658"/>
      <c r="S87" s="785"/>
      <c r="T87" s="660"/>
      <c r="U87" s="661"/>
      <c r="V87" s="785"/>
      <c r="W87" s="663"/>
      <c r="X87" s="658"/>
      <c r="Y87" s="785"/>
      <c r="Z87" s="660"/>
      <c r="AA87" s="661"/>
      <c r="AB87" s="785"/>
      <c r="AC87" s="660"/>
      <c r="AD87" s="658"/>
      <c r="AE87" s="785"/>
      <c r="AF87" s="663"/>
      <c r="AG87" s="664"/>
      <c r="AH87" s="785"/>
      <c r="AI87" s="660"/>
      <c r="AJ87" s="664"/>
      <c r="AK87" s="785"/>
      <c r="AL87" s="660"/>
      <c r="AM87" s="495">
        <f t="shared" si="11"/>
        <v>19</v>
      </c>
      <c r="AN87" s="135">
        <f>AM87/AS87</f>
        <v>0.29230769230769232</v>
      </c>
      <c r="AO87" s="191">
        <f>D87+G87+J87+M87+P87+S87+V87+Y87+AB87+AE87+AH87+AK87</f>
        <v>27</v>
      </c>
      <c r="AP87" s="200">
        <f>AO87/AS87</f>
        <v>0.41538461538461541</v>
      </c>
      <c r="AQ87" s="114">
        <f>E87+H87+K87+N87+Q87+T87+W87+Z87+AC87+AF87+AI87+AL87</f>
        <v>19</v>
      </c>
      <c r="AR87" s="115">
        <f>AQ87/AS87</f>
        <v>0.29230769230769232</v>
      </c>
      <c r="AS87" s="497">
        <f t="shared" si="14"/>
        <v>65</v>
      </c>
    </row>
    <row r="88" spans="1:45" ht="16.5" customHeight="1" thickBot="1" x14ac:dyDescent="0.3">
      <c r="A88" s="969" t="s">
        <v>113</v>
      </c>
      <c r="B88" s="970"/>
      <c r="C88" s="71">
        <v>1</v>
      </c>
      <c r="D88" s="74">
        <v>4</v>
      </c>
      <c r="E88" s="201">
        <v>2</v>
      </c>
      <c r="F88" s="71">
        <v>6</v>
      </c>
      <c r="G88" s="74">
        <v>9</v>
      </c>
      <c r="H88" s="75">
        <v>4</v>
      </c>
      <c r="I88" s="71">
        <v>16</v>
      </c>
      <c r="J88" s="74">
        <v>5</v>
      </c>
      <c r="K88" s="75">
        <v>1</v>
      </c>
      <c r="L88" s="786"/>
      <c r="M88" s="787"/>
      <c r="N88" s="788"/>
      <c r="O88" s="789"/>
      <c r="P88" s="787"/>
      <c r="Q88" s="790"/>
      <c r="R88" s="786"/>
      <c r="S88" s="787"/>
      <c r="T88" s="788"/>
      <c r="U88" s="789"/>
      <c r="V88" s="787"/>
      <c r="W88" s="790"/>
      <c r="X88" s="786"/>
      <c r="Y88" s="787"/>
      <c r="Z88" s="788"/>
      <c r="AA88" s="789"/>
      <c r="AB88" s="787"/>
      <c r="AC88" s="790"/>
      <c r="AD88" s="786"/>
      <c r="AE88" s="787"/>
      <c r="AF88" s="790"/>
      <c r="AG88" s="786"/>
      <c r="AH88" s="787"/>
      <c r="AI88" s="788"/>
      <c r="AJ88" s="786"/>
      <c r="AK88" s="787"/>
      <c r="AL88" s="788"/>
      <c r="AM88" s="385">
        <f t="shared" si="11"/>
        <v>23</v>
      </c>
      <c r="AN88" s="49">
        <f t="shared" si="2"/>
        <v>0.47916666666666669</v>
      </c>
      <c r="AO88" s="50">
        <f t="shared" si="12"/>
        <v>18</v>
      </c>
      <c r="AP88" s="51">
        <f t="shared" si="3"/>
        <v>0.375</v>
      </c>
      <c r="AQ88" s="52">
        <f t="shared" si="13"/>
        <v>7</v>
      </c>
      <c r="AR88" s="53">
        <f t="shared" si="4"/>
        <v>0.14583333333333334</v>
      </c>
      <c r="AS88" s="497">
        <f t="shared" si="14"/>
        <v>48</v>
      </c>
    </row>
    <row r="89" spans="1:45" ht="15.75" customHeight="1" thickBot="1" x14ac:dyDescent="0.3">
      <c r="A89" s="507" t="s">
        <v>114</v>
      </c>
      <c r="B89" s="508"/>
      <c r="C89" s="202">
        <v>7.0249999999999995</v>
      </c>
      <c r="D89" s="203">
        <v>3.0520833333333335</v>
      </c>
      <c r="E89" s="204">
        <v>3.2888888888888892</v>
      </c>
      <c r="F89" s="202">
        <v>13.070833333333333</v>
      </c>
      <c r="G89" s="205">
        <v>7.3062499999999995</v>
      </c>
      <c r="H89" s="206">
        <v>4.1472222222222221</v>
      </c>
      <c r="I89" s="202">
        <v>18.927083333333332</v>
      </c>
      <c r="J89" s="205">
        <v>6.7048611111111107</v>
      </c>
      <c r="K89" s="206">
        <v>5.8937499999999998</v>
      </c>
      <c r="L89" s="791"/>
      <c r="M89" s="792"/>
      <c r="N89" s="793"/>
      <c r="O89" s="794"/>
      <c r="P89" s="792"/>
      <c r="Q89" s="795"/>
      <c r="R89" s="791"/>
      <c r="S89" s="792"/>
      <c r="T89" s="796"/>
      <c r="U89" s="794"/>
      <c r="V89" s="792"/>
      <c r="W89" s="795"/>
      <c r="X89" s="791"/>
      <c r="Y89" s="792"/>
      <c r="Z89" s="796"/>
      <c r="AA89" s="791"/>
      <c r="AB89" s="792"/>
      <c r="AC89" s="796"/>
      <c r="AD89" s="791"/>
      <c r="AE89" s="792"/>
      <c r="AF89" s="795"/>
      <c r="AG89" s="791"/>
      <c r="AH89" s="792"/>
      <c r="AI89" s="796"/>
      <c r="AJ89" s="791"/>
      <c r="AK89" s="792"/>
      <c r="AL89" s="796"/>
      <c r="AM89" s="542">
        <f t="shared" si="11"/>
        <v>39.02291666666666</v>
      </c>
      <c r="AN89" s="49">
        <f t="shared" si="2"/>
        <v>0.56216048579917755</v>
      </c>
      <c r="AO89" s="207">
        <f t="shared" si="12"/>
        <v>17.063194444444441</v>
      </c>
      <c r="AP89" s="51">
        <f t="shared" si="3"/>
        <v>0.24581078242079249</v>
      </c>
      <c r="AQ89" s="208">
        <f t="shared" si="13"/>
        <v>13.329861111111111</v>
      </c>
      <c r="AR89" s="53">
        <f t="shared" si="4"/>
        <v>0.1920287317800298</v>
      </c>
      <c r="AS89" s="506">
        <f t="shared" si="14"/>
        <v>69.415972222222223</v>
      </c>
    </row>
    <row r="90" spans="1:45" ht="15.75" customHeight="1" thickBot="1" x14ac:dyDescent="0.3">
      <c r="A90" s="509" t="s">
        <v>115</v>
      </c>
      <c r="B90" s="510"/>
      <c r="C90" s="209">
        <v>1.3687500000000001</v>
      </c>
      <c r="D90" s="210">
        <v>0.6333333333333333</v>
      </c>
      <c r="E90" s="211">
        <v>0.26944444444444443</v>
      </c>
      <c r="F90" s="209">
        <v>3.2770833333333336</v>
      </c>
      <c r="G90" s="212">
        <v>2.0819444444444444</v>
      </c>
      <c r="H90" s="213">
        <v>1.1333333333333333</v>
      </c>
      <c r="I90" s="209">
        <v>5.5562499999999995</v>
      </c>
      <c r="J90" s="212">
        <v>1.0604166666666666</v>
      </c>
      <c r="K90" s="213">
        <v>1.7249999999999999</v>
      </c>
      <c r="L90" s="797"/>
      <c r="M90" s="798"/>
      <c r="N90" s="799"/>
      <c r="O90" s="800"/>
      <c r="P90" s="798"/>
      <c r="Q90" s="801"/>
      <c r="R90" s="797"/>
      <c r="S90" s="798"/>
      <c r="T90" s="802"/>
      <c r="U90" s="800"/>
      <c r="V90" s="798"/>
      <c r="W90" s="801"/>
      <c r="X90" s="797"/>
      <c r="Y90" s="798"/>
      <c r="Z90" s="802"/>
      <c r="AA90" s="797"/>
      <c r="AB90" s="798"/>
      <c r="AC90" s="802"/>
      <c r="AD90" s="797"/>
      <c r="AE90" s="798"/>
      <c r="AF90" s="801"/>
      <c r="AG90" s="797"/>
      <c r="AH90" s="798"/>
      <c r="AI90" s="802"/>
      <c r="AJ90" s="797"/>
      <c r="AK90" s="798"/>
      <c r="AL90" s="802"/>
      <c r="AM90" s="543">
        <f t="shared" si="11"/>
        <v>10.202083333333334</v>
      </c>
      <c r="AN90" s="49">
        <f t="shared" si="2"/>
        <v>0.59641929197791499</v>
      </c>
      <c r="AO90" s="207">
        <f t="shared" si="12"/>
        <v>3.7756944444444445</v>
      </c>
      <c r="AP90" s="51">
        <f t="shared" si="3"/>
        <v>0.22072913283533616</v>
      </c>
      <c r="AQ90" s="208">
        <f t="shared" si="13"/>
        <v>3.1277777777777773</v>
      </c>
      <c r="AR90" s="53">
        <f t="shared" si="4"/>
        <v>0.18285157518674894</v>
      </c>
      <c r="AS90" s="506">
        <f t="shared" si="14"/>
        <v>17.105555555555554</v>
      </c>
    </row>
    <row r="91" spans="1:45" ht="15.75" customHeight="1" thickBot="1" x14ac:dyDescent="0.3">
      <c r="A91" s="509" t="s">
        <v>116</v>
      </c>
      <c r="B91" s="510"/>
      <c r="C91" s="209">
        <v>2.7777777777777779E-3</v>
      </c>
      <c r="D91" s="210">
        <v>0.15833333333333333</v>
      </c>
      <c r="E91" s="211">
        <v>0.13749999999999998</v>
      </c>
      <c r="F91" s="209">
        <v>0.19166666666666665</v>
      </c>
      <c r="G91" s="212">
        <v>0.18680555555555556</v>
      </c>
      <c r="H91" s="213">
        <v>0.1076388888888889</v>
      </c>
      <c r="I91" s="209">
        <v>0.45208333333333334</v>
      </c>
      <c r="J91" s="212">
        <v>0.32569444444444445</v>
      </c>
      <c r="K91" s="213">
        <v>0.25069444444444444</v>
      </c>
      <c r="L91" s="797"/>
      <c r="M91" s="798"/>
      <c r="N91" s="799"/>
      <c r="O91" s="800"/>
      <c r="P91" s="798"/>
      <c r="Q91" s="801"/>
      <c r="R91" s="797"/>
      <c r="S91" s="798"/>
      <c r="T91" s="802"/>
      <c r="U91" s="800"/>
      <c r="V91" s="798"/>
      <c r="W91" s="801"/>
      <c r="X91" s="797"/>
      <c r="Y91" s="798"/>
      <c r="Z91" s="802"/>
      <c r="AA91" s="797"/>
      <c r="AB91" s="798"/>
      <c r="AC91" s="802"/>
      <c r="AD91" s="797"/>
      <c r="AE91" s="798"/>
      <c r="AF91" s="801"/>
      <c r="AG91" s="797"/>
      <c r="AH91" s="798"/>
      <c r="AI91" s="802"/>
      <c r="AJ91" s="797"/>
      <c r="AK91" s="798"/>
      <c r="AL91" s="802"/>
      <c r="AM91" s="543">
        <f t="shared" si="11"/>
        <v>0.64652777777777781</v>
      </c>
      <c r="AN91" s="49">
        <f t="shared" si="2"/>
        <v>0.35656836461126007</v>
      </c>
      <c r="AO91" s="207">
        <f t="shared" si="12"/>
        <v>0.67083333333333339</v>
      </c>
      <c r="AP91" s="51">
        <f t="shared" si="3"/>
        <v>0.36997319034852549</v>
      </c>
      <c r="AQ91" s="208">
        <f t="shared" si="13"/>
        <v>0.49583333333333335</v>
      </c>
      <c r="AR91" s="53">
        <f t="shared" si="4"/>
        <v>0.27345844504021449</v>
      </c>
      <c r="AS91" s="506">
        <f t="shared" si="14"/>
        <v>1.8131944444444446</v>
      </c>
    </row>
    <row r="92" spans="1:45" ht="15.75" customHeight="1" thickBot="1" x14ac:dyDescent="0.3">
      <c r="A92" s="511" t="s">
        <v>117</v>
      </c>
      <c r="B92" s="512"/>
      <c r="C92" s="214">
        <v>0.34097222222222223</v>
      </c>
      <c r="D92" s="215">
        <v>9.8611111111111108E-2</v>
      </c>
      <c r="E92" s="216">
        <v>0.55277777777777781</v>
      </c>
      <c r="F92" s="214">
        <v>1.1902777777777778</v>
      </c>
      <c r="G92" s="217">
        <v>0.44722222222222219</v>
      </c>
      <c r="H92" s="218">
        <v>0.45763888888888887</v>
      </c>
      <c r="I92" s="214">
        <v>1.440277777777778</v>
      </c>
      <c r="J92" s="217">
        <v>0.80833333333333324</v>
      </c>
      <c r="K92" s="218">
        <v>1.0479166666666666</v>
      </c>
      <c r="L92" s="803"/>
      <c r="M92" s="804"/>
      <c r="N92" s="805"/>
      <c r="O92" s="806"/>
      <c r="P92" s="804"/>
      <c r="Q92" s="807"/>
      <c r="R92" s="803"/>
      <c r="S92" s="804"/>
      <c r="T92" s="808"/>
      <c r="U92" s="806"/>
      <c r="V92" s="804"/>
      <c r="W92" s="807"/>
      <c r="X92" s="803"/>
      <c r="Y92" s="804"/>
      <c r="Z92" s="809"/>
      <c r="AA92" s="803"/>
      <c r="AB92" s="804"/>
      <c r="AC92" s="809"/>
      <c r="AD92" s="803"/>
      <c r="AE92" s="804"/>
      <c r="AF92" s="810"/>
      <c r="AG92" s="803"/>
      <c r="AH92" s="804"/>
      <c r="AI92" s="809"/>
      <c r="AJ92" s="803"/>
      <c r="AK92" s="804"/>
      <c r="AL92" s="809"/>
      <c r="AM92" s="544">
        <f t="shared" si="11"/>
        <v>2.9715277777777782</v>
      </c>
      <c r="AN92" s="99">
        <f t="shared" si="2"/>
        <v>0.46546285217012945</v>
      </c>
      <c r="AO92" s="219">
        <f t="shared" si="12"/>
        <v>1.3541666666666665</v>
      </c>
      <c r="AP92" s="101">
        <f t="shared" si="3"/>
        <v>0.21211791580550413</v>
      </c>
      <c r="AQ92" s="220">
        <f t="shared" si="13"/>
        <v>2.0583333333333336</v>
      </c>
      <c r="AR92" s="103">
        <f t="shared" si="4"/>
        <v>0.32241923202436634</v>
      </c>
      <c r="AS92" s="505">
        <f t="shared" si="14"/>
        <v>6.3840277777777787</v>
      </c>
    </row>
    <row r="93" spans="1:45" ht="15.75" customHeight="1" thickBot="1" x14ac:dyDescent="0.3">
      <c r="A93" s="513" t="s">
        <v>118</v>
      </c>
      <c r="B93" s="514"/>
      <c r="C93" s="221">
        <v>4.7222222222222221E-2</v>
      </c>
      <c r="D93" s="222">
        <v>0.15347222222222223</v>
      </c>
      <c r="E93" s="223">
        <v>0</v>
      </c>
      <c r="F93" s="224">
        <v>0.39444444444444443</v>
      </c>
      <c r="G93" s="225">
        <v>0.17430555555555557</v>
      </c>
      <c r="H93" s="226">
        <v>0.16874999999999998</v>
      </c>
      <c r="I93" s="224">
        <v>0.3354166666666667</v>
      </c>
      <c r="J93" s="225">
        <v>8.2638888888888887E-2</v>
      </c>
      <c r="K93" s="226">
        <v>0</v>
      </c>
      <c r="L93" s="811"/>
      <c r="M93" s="812"/>
      <c r="N93" s="813"/>
      <c r="O93" s="814"/>
      <c r="P93" s="812"/>
      <c r="Q93" s="815"/>
      <c r="R93" s="811"/>
      <c r="S93" s="812"/>
      <c r="T93" s="816"/>
      <c r="U93" s="814"/>
      <c r="V93" s="817"/>
      <c r="W93" s="818"/>
      <c r="X93" s="811"/>
      <c r="Y93" s="819"/>
      <c r="Z93" s="820"/>
      <c r="AA93" s="814"/>
      <c r="AB93" s="817"/>
      <c r="AC93" s="821"/>
      <c r="AD93" s="811"/>
      <c r="AE93" s="817"/>
      <c r="AF93" s="821"/>
      <c r="AG93" s="811"/>
      <c r="AH93" s="817"/>
      <c r="AI93" s="822"/>
      <c r="AJ93" s="811"/>
      <c r="AK93" s="817"/>
      <c r="AL93" s="822"/>
      <c r="AM93" s="545">
        <f t="shared" si="11"/>
        <v>0.77708333333333335</v>
      </c>
      <c r="AN93" s="99">
        <f t="shared" si="2"/>
        <v>0.57296466973886317</v>
      </c>
      <c r="AO93" s="219">
        <f t="shared" si="12"/>
        <v>0.41041666666666671</v>
      </c>
      <c r="AP93" s="101">
        <f t="shared" si="3"/>
        <v>0.30261136712749614</v>
      </c>
      <c r="AQ93" s="220">
        <f t="shared" si="13"/>
        <v>0.16874999999999998</v>
      </c>
      <c r="AR93" s="103">
        <f t="shared" si="4"/>
        <v>0.12442396313364053</v>
      </c>
      <c r="AS93" s="505">
        <f t="shared" si="14"/>
        <v>1.3562500000000002</v>
      </c>
    </row>
    <row r="94" spans="1:45" s="42" customFormat="1" ht="15.75" customHeight="1" thickBot="1" x14ac:dyDescent="0.3">
      <c r="A94" s="971" t="s">
        <v>119</v>
      </c>
      <c r="B94" s="972"/>
      <c r="C94" s="227">
        <v>8.7847222222222232</v>
      </c>
      <c r="D94" s="228">
        <v>4.0958333333333332</v>
      </c>
      <c r="E94" s="229">
        <v>4.2486111111111109</v>
      </c>
      <c r="F94" s="230">
        <v>18.124305555555555</v>
      </c>
      <c r="G94" s="228">
        <v>10.196527777777778</v>
      </c>
      <c r="H94" s="231">
        <v>6.0145833333333334</v>
      </c>
      <c r="I94" s="230">
        <v>26.711111111111112</v>
      </c>
      <c r="J94" s="228">
        <v>8.9819444444444443</v>
      </c>
      <c r="K94" s="231">
        <v>8.9173611111111111</v>
      </c>
      <c r="L94" s="823"/>
      <c r="M94" s="824"/>
      <c r="N94" s="825"/>
      <c r="O94" s="826"/>
      <c r="P94" s="824"/>
      <c r="Q94" s="827"/>
      <c r="R94" s="823"/>
      <c r="S94" s="824"/>
      <c r="T94" s="828"/>
      <c r="U94" s="826"/>
      <c r="V94" s="829"/>
      <c r="W94" s="830"/>
      <c r="X94" s="823"/>
      <c r="Y94" s="831"/>
      <c r="Z94" s="832"/>
      <c r="AA94" s="833"/>
      <c r="AB94" s="834"/>
      <c r="AC94" s="835"/>
      <c r="AD94" s="836"/>
      <c r="AE94" s="834"/>
      <c r="AF94" s="835"/>
      <c r="AG94" s="836"/>
      <c r="AH94" s="834"/>
      <c r="AI94" s="837"/>
      <c r="AJ94" s="836"/>
      <c r="AK94" s="834"/>
      <c r="AL94" s="837"/>
      <c r="AM94" s="542">
        <f>AM89+AM90+AM91+AM92</f>
        <v>52.843055555555551</v>
      </c>
      <c r="AN94" s="135">
        <f t="shared" si="2"/>
        <v>0.55789435096594442</v>
      </c>
      <c r="AO94" s="232">
        <f t="shared" ref="AO94:AQ94" si="15">AO89+AO90+AO91+AO92</f>
        <v>22.863888888888887</v>
      </c>
      <c r="AP94" s="200">
        <f t="shared" si="3"/>
        <v>0.24138714762271343</v>
      </c>
      <c r="AQ94" s="233">
        <f t="shared" si="15"/>
        <v>19.011805555555554</v>
      </c>
      <c r="AR94" s="115">
        <f t="shared" si="4"/>
        <v>0.20071850141134204</v>
      </c>
      <c r="AS94" s="506">
        <f>AQ94+AO94+AM94</f>
        <v>94.71875</v>
      </c>
    </row>
    <row r="95" spans="1:45" ht="16.5" customHeight="1" thickBot="1" x14ac:dyDescent="0.3">
      <c r="A95" s="973" t="s">
        <v>120</v>
      </c>
      <c r="B95" s="974"/>
      <c r="C95" s="234">
        <v>58</v>
      </c>
      <c r="D95" s="235">
        <v>42</v>
      </c>
      <c r="E95" s="236">
        <v>30</v>
      </c>
      <c r="F95" s="237">
        <v>112</v>
      </c>
      <c r="G95" s="238">
        <v>38</v>
      </c>
      <c r="H95" s="239">
        <v>98</v>
      </c>
      <c r="I95" s="178">
        <v>137</v>
      </c>
      <c r="J95" s="176">
        <v>59</v>
      </c>
      <c r="K95" s="179">
        <v>95</v>
      </c>
      <c r="L95" s="782"/>
      <c r="M95" s="838"/>
      <c r="N95" s="754"/>
      <c r="O95" s="752"/>
      <c r="P95" s="753"/>
      <c r="Q95" s="783"/>
      <c r="R95" s="782"/>
      <c r="S95" s="753"/>
      <c r="T95" s="754"/>
      <c r="U95" s="752"/>
      <c r="V95" s="753"/>
      <c r="W95" s="783"/>
      <c r="X95" s="782"/>
      <c r="Y95" s="753"/>
      <c r="Z95" s="754"/>
      <c r="AA95" s="752"/>
      <c r="AB95" s="753"/>
      <c r="AC95" s="754"/>
      <c r="AD95" s="782"/>
      <c r="AE95" s="753"/>
      <c r="AF95" s="783"/>
      <c r="AG95" s="784"/>
      <c r="AH95" s="753"/>
      <c r="AI95" s="754"/>
      <c r="AJ95" s="784"/>
      <c r="AK95" s="753"/>
      <c r="AL95" s="754"/>
      <c r="AM95" s="496">
        <f t="shared" ref="AM95:AM112" si="16">C95+F95+I95+L95+O95+R95+U95+X95+AA95+AD95+AG95+AJ95</f>
        <v>307</v>
      </c>
      <c r="AN95" s="120">
        <f t="shared" si="2"/>
        <v>0.45889387144992527</v>
      </c>
      <c r="AO95" s="121">
        <f t="shared" si="12"/>
        <v>139</v>
      </c>
      <c r="AP95" s="122">
        <f t="shared" si="3"/>
        <v>0.20777279521674141</v>
      </c>
      <c r="AQ95" s="123">
        <f t="shared" si="13"/>
        <v>223</v>
      </c>
      <c r="AR95" s="124">
        <f t="shared" si="4"/>
        <v>0.33333333333333331</v>
      </c>
      <c r="AS95" s="504">
        <f t="shared" ref="AS95:AS112" si="17">SUM(C95:AL95)</f>
        <v>669</v>
      </c>
    </row>
    <row r="96" spans="1:45" ht="17.25" customHeight="1" thickBot="1" x14ac:dyDescent="0.3">
      <c r="A96" s="975" t="s">
        <v>121</v>
      </c>
      <c r="B96" s="976"/>
      <c r="C96" s="240">
        <v>16</v>
      </c>
      <c r="D96" s="241">
        <v>12</v>
      </c>
      <c r="E96" s="242">
        <v>18</v>
      </c>
      <c r="F96" s="243">
        <v>14</v>
      </c>
      <c r="G96" s="244">
        <v>14</v>
      </c>
      <c r="H96" s="245">
        <v>14</v>
      </c>
      <c r="I96" s="82">
        <v>38</v>
      </c>
      <c r="J96" s="80">
        <v>28</v>
      </c>
      <c r="K96" s="83">
        <v>15</v>
      </c>
      <c r="L96" s="591"/>
      <c r="M96" s="839"/>
      <c r="N96" s="593"/>
      <c r="O96" s="594"/>
      <c r="P96" s="780"/>
      <c r="Q96" s="595"/>
      <c r="R96" s="591"/>
      <c r="S96" s="780"/>
      <c r="T96" s="593"/>
      <c r="U96" s="594"/>
      <c r="V96" s="780"/>
      <c r="W96" s="595"/>
      <c r="X96" s="591"/>
      <c r="Y96" s="780"/>
      <c r="Z96" s="593"/>
      <c r="AA96" s="594"/>
      <c r="AB96" s="780"/>
      <c r="AC96" s="593"/>
      <c r="AD96" s="591"/>
      <c r="AE96" s="780"/>
      <c r="AF96" s="595"/>
      <c r="AG96" s="648"/>
      <c r="AH96" s="780"/>
      <c r="AI96" s="593"/>
      <c r="AJ96" s="648"/>
      <c r="AK96" s="780"/>
      <c r="AL96" s="593"/>
      <c r="AM96" s="371">
        <f t="shared" si="16"/>
        <v>68</v>
      </c>
      <c r="AN96" s="49">
        <f t="shared" si="2"/>
        <v>0.40236686390532544</v>
      </c>
      <c r="AO96" s="50">
        <f t="shared" si="12"/>
        <v>54</v>
      </c>
      <c r="AP96" s="51">
        <f t="shared" si="3"/>
        <v>0.31952662721893493</v>
      </c>
      <c r="AQ96" s="52">
        <f t="shared" si="13"/>
        <v>47</v>
      </c>
      <c r="AR96" s="53">
        <f t="shared" si="4"/>
        <v>0.27810650887573962</v>
      </c>
      <c r="AS96" s="498">
        <f t="shared" si="17"/>
        <v>169</v>
      </c>
    </row>
    <row r="97" spans="1:45" ht="18.75" customHeight="1" thickBot="1" x14ac:dyDescent="0.3">
      <c r="A97" s="977" t="s">
        <v>122</v>
      </c>
      <c r="B97" s="978"/>
      <c r="C97" s="246">
        <v>7</v>
      </c>
      <c r="D97" s="247">
        <v>5</v>
      </c>
      <c r="E97" s="248">
        <v>11</v>
      </c>
      <c r="F97" s="249">
        <v>4</v>
      </c>
      <c r="G97" s="250">
        <v>12</v>
      </c>
      <c r="H97" s="251">
        <v>13</v>
      </c>
      <c r="I97" s="85">
        <v>10</v>
      </c>
      <c r="J97" s="149">
        <v>10</v>
      </c>
      <c r="K97" s="66">
        <v>12</v>
      </c>
      <c r="L97" s="599"/>
      <c r="M97" s="778"/>
      <c r="N97" s="571"/>
      <c r="O97" s="699"/>
      <c r="P97" s="747"/>
      <c r="Q97" s="700"/>
      <c r="R97" s="599"/>
      <c r="S97" s="747"/>
      <c r="T97" s="571"/>
      <c r="U97" s="699"/>
      <c r="V97" s="747"/>
      <c r="W97" s="700"/>
      <c r="X97" s="599"/>
      <c r="Y97" s="747"/>
      <c r="Z97" s="571"/>
      <c r="AA97" s="699"/>
      <c r="AB97" s="747"/>
      <c r="AC97" s="571"/>
      <c r="AD97" s="599"/>
      <c r="AE97" s="747"/>
      <c r="AF97" s="700"/>
      <c r="AG97" s="569"/>
      <c r="AH97" s="747"/>
      <c r="AI97" s="571"/>
      <c r="AJ97" s="569"/>
      <c r="AK97" s="747"/>
      <c r="AL97" s="571"/>
      <c r="AM97" s="371">
        <f t="shared" si="16"/>
        <v>21</v>
      </c>
      <c r="AN97" s="49">
        <f t="shared" si="2"/>
        <v>0.25</v>
      </c>
      <c r="AO97" s="50">
        <f t="shared" si="12"/>
        <v>27</v>
      </c>
      <c r="AP97" s="51">
        <f t="shared" si="3"/>
        <v>0.32142857142857145</v>
      </c>
      <c r="AQ97" s="52">
        <f t="shared" si="13"/>
        <v>36</v>
      </c>
      <c r="AR97" s="53">
        <f t="shared" si="4"/>
        <v>0.42857142857142855</v>
      </c>
      <c r="AS97" s="498">
        <f t="shared" si="17"/>
        <v>84</v>
      </c>
    </row>
    <row r="98" spans="1:45" ht="18.75" customHeight="1" thickBot="1" x14ac:dyDescent="0.3">
      <c r="A98" s="979" t="s">
        <v>123</v>
      </c>
      <c r="B98" s="980"/>
      <c r="C98" s="252">
        <v>0</v>
      </c>
      <c r="D98" s="253">
        <v>0</v>
      </c>
      <c r="E98" s="254">
        <v>0</v>
      </c>
      <c r="F98" s="255">
        <v>1</v>
      </c>
      <c r="G98" s="256">
        <v>0</v>
      </c>
      <c r="H98" s="257">
        <v>0</v>
      </c>
      <c r="I98" s="93">
        <v>4</v>
      </c>
      <c r="J98" s="151">
        <v>0</v>
      </c>
      <c r="K98" s="94">
        <v>0</v>
      </c>
      <c r="L98" s="606"/>
      <c r="M98" s="840"/>
      <c r="N98" s="608"/>
      <c r="O98" s="609"/>
      <c r="P98" s="749"/>
      <c r="Q98" s="610"/>
      <c r="R98" s="606"/>
      <c r="S98" s="749"/>
      <c r="T98" s="608"/>
      <c r="U98" s="609"/>
      <c r="V98" s="749"/>
      <c r="W98" s="610"/>
      <c r="X98" s="606"/>
      <c r="Y98" s="749"/>
      <c r="Z98" s="608"/>
      <c r="AA98" s="609"/>
      <c r="AB98" s="749"/>
      <c r="AC98" s="608"/>
      <c r="AD98" s="606"/>
      <c r="AE98" s="749"/>
      <c r="AF98" s="610"/>
      <c r="AG98" s="614"/>
      <c r="AH98" s="749"/>
      <c r="AI98" s="608"/>
      <c r="AJ98" s="614"/>
      <c r="AK98" s="749"/>
      <c r="AL98" s="608"/>
      <c r="AM98" s="371">
        <f t="shared" si="16"/>
        <v>5</v>
      </c>
      <c r="AN98" s="49">
        <f t="shared" si="2"/>
        <v>1</v>
      </c>
      <c r="AO98" s="50">
        <f t="shared" si="12"/>
        <v>0</v>
      </c>
      <c r="AP98" s="51">
        <f t="shared" si="3"/>
        <v>0</v>
      </c>
      <c r="AQ98" s="52">
        <f t="shared" si="13"/>
        <v>0</v>
      </c>
      <c r="AR98" s="53">
        <f t="shared" si="4"/>
        <v>0</v>
      </c>
      <c r="AS98" s="498">
        <f t="shared" si="17"/>
        <v>5</v>
      </c>
    </row>
    <row r="99" spans="1:45" ht="23.25" customHeight="1" thickBot="1" x14ac:dyDescent="0.3">
      <c r="A99" s="965" t="s">
        <v>124</v>
      </c>
      <c r="B99" s="966"/>
      <c r="C99" s="259">
        <v>63</v>
      </c>
      <c r="D99" s="260">
        <v>18</v>
      </c>
      <c r="E99" s="261">
        <v>37</v>
      </c>
      <c r="F99" s="262">
        <v>72</v>
      </c>
      <c r="G99" s="263">
        <v>19</v>
      </c>
      <c r="H99" s="264">
        <v>32</v>
      </c>
      <c r="I99" s="131">
        <v>81</v>
      </c>
      <c r="J99" s="143">
        <v>20</v>
      </c>
      <c r="K99" s="132">
        <v>32</v>
      </c>
      <c r="L99" s="658"/>
      <c r="M99" s="785"/>
      <c r="N99" s="660"/>
      <c r="O99" s="661"/>
      <c r="P99" s="785"/>
      <c r="Q99" s="663"/>
      <c r="R99" s="658"/>
      <c r="S99" s="785"/>
      <c r="T99" s="660"/>
      <c r="U99" s="661"/>
      <c r="V99" s="785"/>
      <c r="W99" s="663"/>
      <c r="X99" s="658"/>
      <c r="Y99" s="785"/>
      <c r="Z99" s="660"/>
      <c r="AA99" s="661"/>
      <c r="AB99" s="785"/>
      <c r="AC99" s="660"/>
      <c r="AD99" s="658"/>
      <c r="AE99" s="785"/>
      <c r="AF99" s="663"/>
      <c r="AG99" s="664"/>
      <c r="AH99" s="785"/>
      <c r="AI99" s="660"/>
      <c r="AJ99" s="664"/>
      <c r="AK99" s="785"/>
      <c r="AL99" s="660"/>
      <c r="AM99" s="371">
        <f t="shared" si="16"/>
        <v>216</v>
      </c>
      <c r="AN99" s="49">
        <f t="shared" si="2"/>
        <v>0.57754010695187163</v>
      </c>
      <c r="AO99" s="50">
        <f t="shared" si="12"/>
        <v>57</v>
      </c>
      <c r="AP99" s="51">
        <f t="shared" si="3"/>
        <v>0.15240641711229946</v>
      </c>
      <c r="AQ99" s="52">
        <f t="shared" si="13"/>
        <v>101</v>
      </c>
      <c r="AR99" s="53">
        <f t="shared" si="4"/>
        <v>0.2700534759358289</v>
      </c>
      <c r="AS99" s="498">
        <f t="shared" si="17"/>
        <v>374</v>
      </c>
    </row>
    <row r="100" spans="1:45" ht="15.75" customHeight="1" thickBot="1" x14ac:dyDescent="0.3">
      <c r="A100" s="965" t="s">
        <v>125</v>
      </c>
      <c r="B100" s="966"/>
      <c r="C100" s="259">
        <v>16</v>
      </c>
      <c r="D100" s="260">
        <v>12</v>
      </c>
      <c r="E100" s="261">
        <v>8</v>
      </c>
      <c r="F100" s="262">
        <v>11</v>
      </c>
      <c r="G100" s="263">
        <v>9</v>
      </c>
      <c r="H100" s="264">
        <v>8</v>
      </c>
      <c r="I100" s="131">
        <v>20</v>
      </c>
      <c r="J100" s="143">
        <v>19</v>
      </c>
      <c r="K100" s="132">
        <v>8</v>
      </c>
      <c r="L100" s="658"/>
      <c r="M100" s="785"/>
      <c r="N100" s="660"/>
      <c r="O100" s="661"/>
      <c r="P100" s="785"/>
      <c r="Q100" s="663"/>
      <c r="R100" s="658"/>
      <c r="S100" s="785"/>
      <c r="T100" s="660"/>
      <c r="U100" s="661"/>
      <c r="V100" s="785"/>
      <c r="W100" s="663"/>
      <c r="X100" s="658"/>
      <c r="Y100" s="785"/>
      <c r="Z100" s="660"/>
      <c r="AA100" s="661"/>
      <c r="AB100" s="785"/>
      <c r="AC100" s="660"/>
      <c r="AD100" s="658"/>
      <c r="AE100" s="785"/>
      <c r="AF100" s="663"/>
      <c r="AG100" s="664"/>
      <c r="AH100" s="785"/>
      <c r="AI100" s="660"/>
      <c r="AJ100" s="664"/>
      <c r="AK100" s="785"/>
      <c r="AL100" s="660"/>
      <c r="AM100" s="371">
        <f t="shared" si="16"/>
        <v>47</v>
      </c>
      <c r="AN100" s="49">
        <f t="shared" si="2"/>
        <v>0.42342342342342343</v>
      </c>
      <c r="AO100" s="50">
        <f t="shared" si="12"/>
        <v>40</v>
      </c>
      <c r="AP100" s="51">
        <f t="shared" si="3"/>
        <v>0.36036036036036034</v>
      </c>
      <c r="AQ100" s="52">
        <f t="shared" si="13"/>
        <v>24</v>
      </c>
      <c r="AR100" s="53">
        <f t="shared" si="4"/>
        <v>0.21621621621621623</v>
      </c>
      <c r="AS100" s="498">
        <f t="shared" si="17"/>
        <v>111</v>
      </c>
    </row>
    <row r="101" spans="1:45" ht="15.75" customHeight="1" thickBot="1" x14ac:dyDescent="0.3">
      <c r="A101" s="965" t="s">
        <v>126</v>
      </c>
      <c r="B101" s="966"/>
      <c r="C101" s="259">
        <v>1</v>
      </c>
      <c r="D101" s="260">
        <v>1</v>
      </c>
      <c r="E101" s="261">
        <v>0</v>
      </c>
      <c r="F101" s="262">
        <v>3</v>
      </c>
      <c r="G101" s="263">
        <v>1</v>
      </c>
      <c r="H101" s="264">
        <v>0</v>
      </c>
      <c r="I101" s="131">
        <v>4</v>
      </c>
      <c r="J101" s="143">
        <v>0</v>
      </c>
      <c r="K101" s="132">
        <v>0</v>
      </c>
      <c r="L101" s="658"/>
      <c r="M101" s="785"/>
      <c r="N101" s="660"/>
      <c r="O101" s="661"/>
      <c r="P101" s="785"/>
      <c r="Q101" s="663"/>
      <c r="R101" s="658"/>
      <c r="S101" s="785"/>
      <c r="T101" s="660"/>
      <c r="U101" s="661"/>
      <c r="V101" s="785"/>
      <c r="W101" s="663"/>
      <c r="X101" s="658"/>
      <c r="Y101" s="785"/>
      <c r="Z101" s="660"/>
      <c r="AA101" s="661"/>
      <c r="AB101" s="785"/>
      <c r="AC101" s="660"/>
      <c r="AD101" s="658"/>
      <c r="AE101" s="785"/>
      <c r="AF101" s="663"/>
      <c r="AG101" s="664"/>
      <c r="AH101" s="785"/>
      <c r="AI101" s="660"/>
      <c r="AJ101" s="664"/>
      <c r="AK101" s="785"/>
      <c r="AL101" s="660"/>
      <c r="AM101" s="371">
        <f t="shared" si="16"/>
        <v>8</v>
      </c>
      <c r="AN101" s="49">
        <f t="shared" si="2"/>
        <v>0.8</v>
      </c>
      <c r="AO101" s="50">
        <f t="shared" si="12"/>
        <v>2</v>
      </c>
      <c r="AP101" s="51">
        <f t="shared" si="3"/>
        <v>0.2</v>
      </c>
      <c r="AQ101" s="52">
        <f t="shared" si="13"/>
        <v>0</v>
      </c>
      <c r="AR101" s="53">
        <f t="shared" si="4"/>
        <v>0</v>
      </c>
      <c r="AS101" s="498">
        <f t="shared" si="17"/>
        <v>10</v>
      </c>
    </row>
    <row r="102" spans="1:45" s="185" customFormat="1" ht="15.75" customHeight="1" thickBot="1" x14ac:dyDescent="0.3">
      <c r="A102" s="967" t="s">
        <v>127</v>
      </c>
      <c r="B102" s="968"/>
      <c r="C102" s="265">
        <v>28</v>
      </c>
      <c r="D102" s="266">
        <v>15</v>
      </c>
      <c r="E102" s="267">
        <v>13</v>
      </c>
      <c r="F102" s="268">
        <v>37</v>
      </c>
      <c r="G102" s="269">
        <v>20</v>
      </c>
      <c r="H102" s="270">
        <v>26</v>
      </c>
      <c r="I102" s="76">
        <v>56</v>
      </c>
      <c r="J102" s="105">
        <v>28</v>
      </c>
      <c r="K102" s="107">
        <v>26</v>
      </c>
      <c r="L102" s="596"/>
      <c r="M102" s="616"/>
      <c r="N102" s="617"/>
      <c r="O102" s="763"/>
      <c r="P102" s="616"/>
      <c r="Q102" s="598"/>
      <c r="R102" s="596"/>
      <c r="S102" s="616"/>
      <c r="T102" s="617"/>
      <c r="U102" s="763"/>
      <c r="V102" s="616"/>
      <c r="W102" s="598"/>
      <c r="X102" s="596"/>
      <c r="Y102" s="616"/>
      <c r="Z102" s="617"/>
      <c r="AA102" s="763"/>
      <c r="AB102" s="616"/>
      <c r="AC102" s="617"/>
      <c r="AD102" s="596"/>
      <c r="AE102" s="616"/>
      <c r="AF102" s="598"/>
      <c r="AG102" s="624"/>
      <c r="AH102" s="616"/>
      <c r="AI102" s="617"/>
      <c r="AJ102" s="624"/>
      <c r="AK102" s="616"/>
      <c r="AL102" s="617"/>
      <c r="AM102" s="371">
        <f t="shared" si="16"/>
        <v>121</v>
      </c>
      <c r="AN102" s="271">
        <f t="shared" si="2"/>
        <v>0.4859437751004016</v>
      </c>
      <c r="AO102" s="272">
        <f t="shared" si="12"/>
        <v>63</v>
      </c>
      <c r="AP102" s="273">
        <f t="shared" si="3"/>
        <v>0.25301204819277107</v>
      </c>
      <c r="AQ102" s="274">
        <f t="shared" si="13"/>
        <v>65</v>
      </c>
      <c r="AR102" s="275">
        <f t="shared" si="4"/>
        <v>0.26104417670682734</v>
      </c>
      <c r="AS102" s="498">
        <f t="shared" si="17"/>
        <v>249</v>
      </c>
    </row>
    <row r="103" spans="1:45" ht="15.75" customHeight="1" thickBot="1" x14ac:dyDescent="0.3">
      <c r="A103" s="963" t="s">
        <v>128</v>
      </c>
      <c r="B103" s="964"/>
      <c r="C103" s="240">
        <v>136</v>
      </c>
      <c r="D103" s="276">
        <v>104</v>
      </c>
      <c r="E103" s="248">
        <v>82</v>
      </c>
      <c r="F103" s="277">
        <v>204</v>
      </c>
      <c r="G103" s="244">
        <v>62</v>
      </c>
      <c r="H103" s="245">
        <v>162</v>
      </c>
      <c r="I103" s="82">
        <v>237</v>
      </c>
      <c r="J103" s="80">
        <v>153</v>
      </c>
      <c r="K103" s="83">
        <v>163</v>
      </c>
      <c r="L103" s="591"/>
      <c r="M103" s="780"/>
      <c r="N103" s="593"/>
      <c r="O103" s="594"/>
      <c r="P103" s="780"/>
      <c r="Q103" s="595"/>
      <c r="R103" s="591"/>
      <c r="S103" s="780"/>
      <c r="T103" s="593"/>
      <c r="U103" s="594"/>
      <c r="V103" s="780"/>
      <c r="W103" s="595"/>
      <c r="X103" s="591"/>
      <c r="Y103" s="780"/>
      <c r="Z103" s="593"/>
      <c r="AA103" s="594"/>
      <c r="AB103" s="780"/>
      <c r="AC103" s="593"/>
      <c r="AD103" s="591"/>
      <c r="AE103" s="780"/>
      <c r="AF103" s="595"/>
      <c r="AG103" s="648"/>
      <c r="AH103" s="780"/>
      <c r="AI103" s="593"/>
      <c r="AJ103" s="648"/>
      <c r="AK103" s="780"/>
      <c r="AL103" s="593"/>
      <c r="AM103" s="371">
        <f t="shared" si="16"/>
        <v>577</v>
      </c>
      <c r="AN103" s="49">
        <f t="shared" si="2"/>
        <v>0.44282425172678436</v>
      </c>
      <c r="AO103" s="50">
        <f t="shared" si="12"/>
        <v>319</v>
      </c>
      <c r="AP103" s="51">
        <f t="shared" si="3"/>
        <v>0.24481964696853414</v>
      </c>
      <c r="AQ103" s="52">
        <f t="shared" si="13"/>
        <v>407</v>
      </c>
      <c r="AR103" s="53">
        <f t="shared" si="4"/>
        <v>0.3123561013046815</v>
      </c>
      <c r="AS103" s="498">
        <f t="shared" si="17"/>
        <v>1303</v>
      </c>
    </row>
    <row r="104" spans="1:45" ht="15.75" customHeight="1" thickBot="1" x14ac:dyDescent="0.3">
      <c r="A104" s="515" t="s">
        <v>129</v>
      </c>
      <c r="B104" s="516"/>
      <c r="C104" s="240">
        <v>13</v>
      </c>
      <c r="D104" s="276">
        <v>5</v>
      </c>
      <c r="E104" s="248">
        <v>1</v>
      </c>
      <c r="F104" s="277">
        <v>15</v>
      </c>
      <c r="G104" s="244">
        <v>2</v>
      </c>
      <c r="H104" s="245">
        <v>0</v>
      </c>
      <c r="I104" s="82">
        <v>28</v>
      </c>
      <c r="J104" s="80">
        <v>9</v>
      </c>
      <c r="K104" s="83">
        <v>0</v>
      </c>
      <c r="L104" s="591"/>
      <c r="M104" s="780"/>
      <c r="N104" s="593"/>
      <c r="O104" s="594"/>
      <c r="P104" s="780"/>
      <c r="Q104" s="595"/>
      <c r="R104" s="591"/>
      <c r="S104" s="780"/>
      <c r="T104" s="593"/>
      <c r="U104" s="594"/>
      <c r="V104" s="780"/>
      <c r="W104" s="595"/>
      <c r="X104" s="591"/>
      <c r="Y104" s="780"/>
      <c r="Z104" s="593"/>
      <c r="AA104" s="594"/>
      <c r="AB104" s="780"/>
      <c r="AC104" s="593"/>
      <c r="AD104" s="591"/>
      <c r="AE104" s="780"/>
      <c r="AF104" s="595"/>
      <c r="AG104" s="648"/>
      <c r="AH104" s="780"/>
      <c r="AI104" s="593"/>
      <c r="AJ104" s="648"/>
      <c r="AK104" s="780"/>
      <c r="AL104" s="593"/>
      <c r="AM104" s="371">
        <f t="shared" si="16"/>
        <v>56</v>
      </c>
      <c r="AN104" s="49">
        <f t="shared" si="2"/>
        <v>0.76712328767123283</v>
      </c>
      <c r="AO104" s="50">
        <f t="shared" si="12"/>
        <v>16</v>
      </c>
      <c r="AP104" s="51">
        <f t="shared" si="3"/>
        <v>0.21917808219178081</v>
      </c>
      <c r="AQ104" s="52">
        <f t="shared" si="13"/>
        <v>1</v>
      </c>
      <c r="AR104" s="53">
        <f t="shared" si="4"/>
        <v>1.3698630136986301E-2</v>
      </c>
      <c r="AS104" s="498">
        <f t="shared" si="17"/>
        <v>73</v>
      </c>
    </row>
    <row r="105" spans="1:45" ht="15.75" customHeight="1" thickBot="1" x14ac:dyDescent="0.3">
      <c r="A105" s="515" t="s">
        <v>130</v>
      </c>
      <c r="B105" s="516"/>
      <c r="C105" s="240">
        <v>7</v>
      </c>
      <c r="D105" s="276">
        <v>0</v>
      </c>
      <c r="E105" s="248">
        <v>4</v>
      </c>
      <c r="F105" s="277">
        <v>4</v>
      </c>
      <c r="G105" s="244">
        <v>0</v>
      </c>
      <c r="H105" s="245">
        <v>4</v>
      </c>
      <c r="I105" s="82">
        <v>7</v>
      </c>
      <c r="J105" s="80">
        <v>0</v>
      </c>
      <c r="K105" s="83">
        <v>4</v>
      </c>
      <c r="L105" s="591"/>
      <c r="M105" s="780"/>
      <c r="N105" s="593"/>
      <c r="O105" s="594"/>
      <c r="P105" s="780"/>
      <c r="Q105" s="595"/>
      <c r="R105" s="591"/>
      <c r="S105" s="780"/>
      <c r="T105" s="593"/>
      <c r="U105" s="594"/>
      <c r="V105" s="780"/>
      <c r="W105" s="595"/>
      <c r="X105" s="591"/>
      <c r="Y105" s="780"/>
      <c r="Z105" s="593"/>
      <c r="AA105" s="594"/>
      <c r="AB105" s="780"/>
      <c r="AC105" s="593"/>
      <c r="AD105" s="591"/>
      <c r="AE105" s="780"/>
      <c r="AF105" s="595"/>
      <c r="AG105" s="648"/>
      <c r="AH105" s="780"/>
      <c r="AI105" s="593"/>
      <c r="AJ105" s="648"/>
      <c r="AK105" s="780"/>
      <c r="AL105" s="593"/>
      <c r="AM105" s="371">
        <f t="shared" si="16"/>
        <v>18</v>
      </c>
      <c r="AN105" s="49">
        <f t="shared" si="2"/>
        <v>0.6</v>
      </c>
      <c r="AO105" s="50">
        <f t="shared" si="12"/>
        <v>0</v>
      </c>
      <c r="AP105" s="51">
        <f t="shared" si="3"/>
        <v>0</v>
      </c>
      <c r="AQ105" s="52">
        <f t="shared" si="13"/>
        <v>12</v>
      </c>
      <c r="AR105" s="53">
        <f t="shared" si="4"/>
        <v>0.4</v>
      </c>
      <c r="AS105" s="498">
        <f t="shared" si="17"/>
        <v>30</v>
      </c>
    </row>
    <row r="106" spans="1:45" ht="15.75" customHeight="1" thickBot="1" x14ac:dyDescent="0.3">
      <c r="A106" s="961" t="s">
        <v>131</v>
      </c>
      <c r="B106" s="962"/>
      <c r="C106" s="240">
        <v>10</v>
      </c>
      <c r="D106" s="276">
        <v>14</v>
      </c>
      <c r="E106" s="248">
        <v>0</v>
      </c>
      <c r="F106" s="277">
        <v>11</v>
      </c>
      <c r="G106" s="244">
        <v>18</v>
      </c>
      <c r="H106" s="245">
        <v>9</v>
      </c>
      <c r="I106" s="82">
        <v>14</v>
      </c>
      <c r="J106" s="80">
        <v>19</v>
      </c>
      <c r="K106" s="83">
        <v>8</v>
      </c>
      <c r="L106" s="591"/>
      <c r="M106" s="780"/>
      <c r="N106" s="593"/>
      <c r="O106" s="594"/>
      <c r="P106" s="780"/>
      <c r="Q106" s="595"/>
      <c r="R106" s="591"/>
      <c r="S106" s="780"/>
      <c r="T106" s="593"/>
      <c r="U106" s="594"/>
      <c r="V106" s="780"/>
      <c r="W106" s="595"/>
      <c r="X106" s="591"/>
      <c r="Y106" s="780"/>
      <c r="Z106" s="593"/>
      <c r="AA106" s="594"/>
      <c r="AB106" s="780"/>
      <c r="AC106" s="593"/>
      <c r="AD106" s="591"/>
      <c r="AE106" s="780"/>
      <c r="AF106" s="595"/>
      <c r="AG106" s="648"/>
      <c r="AH106" s="780"/>
      <c r="AI106" s="593"/>
      <c r="AJ106" s="648"/>
      <c r="AK106" s="780"/>
      <c r="AL106" s="593"/>
      <c r="AM106" s="371">
        <f t="shared" si="16"/>
        <v>35</v>
      </c>
      <c r="AN106" s="49">
        <f t="shared" si="2"/>
        <v>0.33980582524271846</v>
      </c>
      <c r="AO106" s="50">
        <f t="shared" si="12"/>
        <v>51</v>
      </c>
      <c r="AP106" s="51">
        <f t="shared" si="3"/>
        <v>0.49514563106796117</v>
      </c>
      <c r="AQ106" s="52">
        <f t="shared" si="13"/>
        <v>17</v>
      </c>
      <c r="AR106" s="53">
        <f t="shared" si="4"/>
        <v>0.1650485436893204</v>
      </c>
      <c r="AS106" s="498">
        <f t="shared" si="17"/>
        <v>103</v>
      </c>
    </row>
    <row r="107" spans="1:45" ht="15.75" customHeight="1" thickBot="1" x14ac:dyDescent="0.3">
      <c r="A107" s="963" t="s">
        <v>132</v>
      </c>
      <c r="B107" s="964"/>
      <c r="C107" s="278">
        <v>20</v>
      </c>
      <c r="D107" s="279">
        <v>20</v>
      </c>
      <c r="E107" s="280">
        <v>6</v>
      </c>
      <c r="F107" s="281">
        <v>25</v>
      </c>
      <c r="G107" s="282">
        <v>8</v>
      </c>
      <c r="H107" s="283">
        <v>24</v>
      </c>
      <c r="I107" s="82">
        <v>35</v>
      </c>
      <c r="J107" s="80">
        <v>12</v>
      </c>
      <c r="K107" s="83">
        <v>24</v>
      </c>
      <c r="L107" s="841"/>
      <c r="M107" s="842"/>
      <c r="N107" s="843"/>
      <c r="O107" s="844"/>
      <c r="P107" s="842"/>
      <c r="Q107" s="845"/>
      <c r="R107" s="841"/>
      <c r="S107" s="842"/>
      <c r="T107" s="843"/>
      <c r="U107" s="844"/>
      <c r="V107" s="842"/>
      <c r="W107" s="845"/>
      <c r="X107" s="841"/>
      <c r="Y107" s="842"/>
      <c r="Z107" s="843"/>
      <c r="AA107" s="844"/>
      <c r="AB107" s="842"/>
      <c r="AC107" s="843"/>
      <c r="AD107" s="841"/>
      <c r="AE107" s="842"/>
      <c r="AF107" s="845"/>
      <c r="AG107" s="846"/>
      <c r="AH107" s="842"/>
      <c r="AI107" s="843"/>
      <c r="AJ107" s="846"/>
      <c r="AK107" s="842"/>
      <c r="AL107" s="843"/>
      <c r="AM107" s="496">
        <f t="shared" si="16"/>
        <v>80</v>
      </c>
      <c r="AN107" s="120">
        <f t="shared" si="2"/>
        <v>0.45977011494252873</v>
      </c>
      <c r="AO107" s="121">
        <f t="shared" si="12"/>
        <v>40</v>
      </c>
      <c r="AP107" s="122">
        <f t="shared" si="3"/>
        <v>0.22988505747126436</v>
      </c>
      <c r="AQ107" s="123">
        <f t="shared" si="13"/>
        <v>54</v>
      </c>
      <c r="AR107" s="124">
        <f t="shared" si="4"/>
        <v>0.31034482758620691</v>
      </c>
      <c r="AS107" s="504">
        <f t="shared" si="17"/>
        <v>174</v>
      </c>
    </row>
    <row r="108" spans="1:45" ht="15.75" customHeight="1" thickBot="1" x14ac:dyDescent="0.3">
      <c r="A108" s="961" t="s">
        <v>133</v>
      </c>
      <c r="B108" s="962"/>
      <c r="C108" s="284">
        <v>1</v>
      </c>
      <c r="D108" s="285">
        <v>6</v>
      </c>
      <c r="E108" s="286">
        <v>0</v>
      </c>
      <c r="F108" s="287">
        <v>10</v>
      </c>
      <c r="G108" s="288">
        <v>9</v>
      </c>
      <c r="H108" s="289">
        <v>0</v>
      </c>
      <c r="I108" s="85">
        <v>11</v>
      </c>
      <c r="J108" s="149">
        <v>12</v>
      </c>
      <c r="K108" s="66">
        <v>0</v>
      </c>
      <c r="L108" s="847"/>
      <c r="M108" s="848"/>
      <c r="N108" s="849"/>
      <c r="O108" s="850"/>
      <c r="P108" s="848"/>
      <c r="Q108" s="851"/>
      <c r="R108" s="847"/>
      <c r="S108" s="848"/>
      <c r="T108" s="849"/>
      <c r="U108" s="850"/>
      <c r="V108" s="848"/>
      <c r="W108" s="851"/>
      <c r="X108" s="847"/>
      <c r="Y108" s="848"/>
      <c r="Z108" s="849"/>
      <c r="AA108" s="850"/>
      <c r="AB108" s="848"/>
      <c r="AC108" s="849"/>
      <c r="AD108" s="847"/>
      <c r="AE108" s="848"/>
      <c r="AF108" s="851"/>
      <c r="AG108" s="852"/>
      <c r="AH108" s="848"/>
      <c r="AI108" s="849"/>
      <c r="AJ108" s="852"/>
      <c r="AK108" s="848"/>
      <c r="AL108" s="849"/>
      <c r="AM108" s="371">
        <f t="shared" si="16"/>
        <v>22</v>
      </c>
      <c r="AN108" s="49">
        <f t="shared" si="2"/>
        <v>0.44897959183673469</v>
      </c>
      <c r="AO108" s="50">
        <f t="shared" si="12"/>
        <v>27</v>
      </c>
      <c r="AP108" s="51">
        <f t="shared" si="3"/>
        <v>0.55102040816326525</v>
      </c>
      <c r="AQ108" s="52">
        <f t="shared" si="13"/>
        <v>0</v>
      </c>
      <c r="AR108" s="53">
        <f t="shared" si="4"/>
        <v>0</v>
      </c>
      <c r="AS108" s="498">
        <f t="shared" si="17"/>
        <v>49</v>
      </c>
    </row>
    <row r="109" spans="1:45" ht="15.75" customHeight="1" thickBot="1" x14ac:dyDescent="0.3">
      <c r="A109" s="961" t="s">
        <v>134</v>
      </c>
      <c r="B109" s="962"/>
      <c r="C109" s="284">
        <v>2</v>
      </c>
      <c r="D109" s="290">
        <v>3</v>
      </c>
      <c r="E109" s="291">
        <v>2</v>
      </c>
      <c r="F109" s="287">
        <v>8</v>
      </c>
      <c r="G109" s="288">
        <v>0</v>
      </c>
      <c r="H109" s="289">
        <v>1</v>
      </c>
      <c r="I109" s="85">
        <v>5</v>
      </c>
      <c r="J109" s="149">
        <v>5</v>
      </c>
      <c r="K109" s="66">
        <v>1</v>
      </c>
      <c r="L109" s="847"/>
      <c r="M109" s="848"/>
      <c r="N109" s="849"/>
      <c r="O109" s="850"/>
      <c r="P109" s="848"/>
      <c r="Q109" s="851"/>
      <c r="R109" s="847"/>
      <c r="S109" s="848"/>
      <c r="T109" s="849"/>
      <c r="U109" s="850"/>
      <c r="V109" s="848"/>
      <c r="W109" s="851"/>
      <c r="X109" s="847"/>
      <c r="Y109" s="848"/>
      <c r="Z109" s="849"/>
      <c r="AA109" s="850"/>
      <c r="AB109" s="848"/>
      <c r="AC109" s="849"/>
      <c r="AD109" s="847"/>
      <c r="AE109" s="848"/>
      <c r="AF109" s="851"/>
      <c r="AG109" s="852"/>
      <c r="AH109" s="848"/>
      <c r="AI109" s="849"/>
      <c r="AJ109" s="852"/>
      <c r="AK109" s="848"/>
      <c r="AL109" s="849"/>
      <c r="AM109" s="371">
        <f t="shared" si="16"/>
        <v>15</v>
      </c>
      <c r="AN109" s="49">
        <f t="shared" si="2"/>
        <v>0.55555555555555558</v>
      </c>
      <c r="AO109" s="50">
        <f t="shared" si="12"/>
        <v>8</v>
      </c>
      <c r="AP109" s="51">
        <f t="shared" si="3"/>
        <v>0.29629629629629628</v>
      </c>
      <c r="AQ109" s="52">
        <f t="shared" si="13"/>
        <v>4</v>
      </c>
      <c r="AR109" s="53">
        <f t="shared" si="4"/>
        <v>0.14814814814814814</v>
      </c>
      <c r="AS109" s="498">
        <f t="shared" si="17"/>
        <v>27</v>
      </c>
    </row>
    <row r="110" spans="1:45" ht="15.75" customHeight="1" thickBot="1" x14ac:dyDescent="0.3">
      <c r="A110" s="961" t="s">
        <v>135</v>
      </c>
      <c r="B110" s="962"/>
      <c r="C110" s="284">
        <v>10</v>
      </c>
      <c r="D110" s="290">
        <v>1</v>
      </c>
      <c r="E110" s="291">
        <v>2</v>
      </c>
      <c r="F110" s="287">
        <v>15</v>
      </c>
      <c r="G110" s="288">
        <v>7</v>
      </c>
      <c r="H110" s="289">
        <v>9</v>
      </c>
      <c r="I110" s="85">
        <v>18</v>
      </c>
      <c r="J110" s="149">
        <v>3</v>
      </c>
      <c r="K110" s="66">
        <v>7</v>
      </c>
      <c r="L110" s="847"/>
      <c r="M110" s="848"/>
      <c r="N110" s="849"/>
      <c r="O110" s="850"/>
      <c r="P110" s="848"/>
      <c r="Q110" s="851"/>
      <c r="R110" s="847"/>
      <c r="S110" s="848"/>
      <c r="T110" s="849"/>
      <c r="U110" s="850"/>
      <c r="V110" s="848"/>
      <c r="W110" s="851"/>
      <c r="X110" s="847"/>
      <c r="Y110" s="848"/>
      <c r="Z110" s="849"/>
      <c r="AA110" s="850"/>
      <c r="AB110" s="848"/>
      <c r="AC110" s="849"/>
      <c r="AD110" s="847"/>
      <c r="AE110" s="848"/>
      <c r="AF110" s="851"/>
      <c r="AG110" s="852"/>
      <c r="AH110" s="848"/>
      <c r="AI110" s="849"/>
      <c r="AJ110" s="852"/>
      <c r="AK110" s="848"/>
      <c r="AL110" s="849"/>
      <c r="AM110" s="371">
        <f t="shared" si="16"/>
        <v>43</v>
      </c>
      <c r="AN110" s="49">
        <f t="shared" si="2"/>
        <v>0.59722222222222221</v>
      </c>
      <c r="AO110" s="50">
        <f t="shared" si="12"/>
        <v>11</v>
      </c>
      <c r="AP110" s="51">
        <f t="shared" si="3"/>
        <v>0.15277777777777779</v>
      </c>
      <c r="AQ110" s="52">
        <f t="shared" si="13"/>
        <v>18</v>
      </c>
      <c r="AR110" s="53">
        <f t="shared" si="4"/>
        <v>0.25</v>
      </c>
      <c r="AS110" s="498">
        <f t="shared" si="17"/>
        <v>72</v>
      </c>
    </row>
    <row r="111" spans="1:45" ht="15.75" customHeight="1" thickBot="1" x14ac:dyDescent="0.3">
      <c r="A111" s="961" t="s">
        <v>136</v>
      </c>
      <c r="B111" s="962"/>
      <c r="C111" s="292">
        <v>2</v>
      </c>
      <c r="D111" s="293">
        <v>0</v>
      </c>
      <c r="E111" s="294">
        <v>0</v>
      </c>
      <c r="F111" s="295">
        <v>2</v>
      </c>
      <c r="G111" s="296">
        <v>0</v>
      </c>
      <c r="H111" s="297">
        <v>0</v>
      </c>
      <c r="I111" s="93">
        <v>6</v>
      </c>
      <c r="J111" s="151">
        <v>0</v>
      </c>
      <c r="K111" s="94">
        <v>0</v>
      </c>
      <c r="L111" s="853"/>
      <c r="M111" s="854"/>
      <c r="N111" s="855"/>
      <c r="O111" s="856"/>
      <c r="P111" s="854"/>
      <c r="Q111" s="857"/>
      <c r="R111" s="853"/>
      <c r="S111" s="854"/>
      <c r="T111" s="855"/>
      <c r="U111" s="856"/>
      <c r="V111" s="854"/>
      <c r="W111" s="857"/>
      <c r="X111" s="853"/>
      <c r="Y111" s="854"/>
      <c r="Z111" s="855"/>
      <c r="AA111" s="856"/>
      <c r="AB111" s="854"/>
      <c r="AC111" s="855"/>
      <c r="AD111" s="853"/>
      <c r="AE111" s="854"/>
      <c r="AF111" s="857"/>
      <c r="AG111" s="858"/>
      <c r="AH111" s="854"/>
      <c r="AI111" s="855"/>
      <c r="AJ111" s="858"/>
      <c r="AK111" s="854"/>
      <c r="AL111" s="855"/>
      <c r="AM111" s="371">
        <f t="shared" si="16"/>
        <v>10</v>
      </c>
      <c r="AN111" s="49">
        <f t="shared" si="2"/>
        <v>1</v>
      </c>
      <c r="AO111" s="50">
        <f t="shared" si="12"/>
        <v>0</v>
      </c>
      <c r="AP111" s="51">
        <f t="shared" ref="AP111:AP146" si="18">AO111/AS111</f>
        <v>0</v>
      </c>
      <c r="AQ111" s="52">
        <f t="shared" si="13"/>
        <v>0</v>
      </c>
      <c r="AR111" s="53">
        <f t="shared" ref="AR111:AR146" si="19">AQ111/AS111</f>
        <v>0</v>
      </c>
      <c r="AS111" s="498">
        <f t="shared" si="17"/>
        <v>10</v>
      </c>
    </row>
    <row r="112" spans="1:45" ht="15.75" customHeight="1" thickBot="1" x14ac:dyDescent="0.3">
      <c r="A112" s="959" t="s">
        <v>137</v>
      </c>
      <c r="B112" s="960"/>
      <c r="C112" s="298">
        <v>5</v>
      </c>
      <c r="D112" s="299">
        <v>1</v>
      </c>
      <c r="E112" s="300">
        <v>2</v>
      </c>
      <c r="F112" s="301">
        <v>3</v>
      </c>
      <c r="G112" s="302">
        <v>3</v>
      </c>
      <c r="H112" s="303">
        <v>2</v>
      </c>
      <c r="I112" s="97">
        <v>5</v>
      </c>
      <c r="J112" s="111">
        <v>2</v>
      </c>
      <c r="K112" s="112">
        <v>7</v>
      </c>
      <c r="L112" s="859"/>
      <c r="M112" s="860"/>
      <c r="N112" s="861"/>
      <c r="O112" s="862"/>
      <c r="P112" s="860"/>
      <c r="Q112" s="863"/>
      <c r="R112" s="859"/>
      <c r="S112" s="860"/>
      <c r="T112" s="861"/>
      <c r="U112" s="862"/>
      <c r="V112" s="860"/>
      <c r="W112" s="863"/>
      <c r="X112" s="859"/>
      <c r="Y112" s="860"/>
      <c r="Z112" s="861"/>
      <c r="AA112" s="862"/>
      <c r="AB112" s="860"/>
      <c r="AC112" s="861"/>
      <c r="AD112" s="859"/>
      <c r="AE112" s="860"/>
      <c r="AF112" s="863"/>
      <c r="AG112" s="864"/>
      <c r="AH112" s="860"/>
      <c r="AI112" s="861"/>
      <c r="AJ112" s="864"/>
      <c r="AK112" s="860"/>
      <c r="AL112" s="861"/>
      <c r="AM112" s="371">
        <f t="shared" si="16"/>
        <v>13</v>
      </c>
      <c r="AN112" s="49">
        <f t="shared" ref="AN112:AN146" si="20">AM112/AS112</f>
        <v>0.43333333333333335</v>
      </c>
      <c r="AO112" s="50">
        <f t="shared" si="12"/>
        <v>6</v>
      </c>
      <c r="AP112" s="51">
        <f t="shared" si="18"/>
        <v>0.2</v>
      </c>
      <c r="AQ112" s="52">
        <f t="shared" si="13"/>
        <v>11</v>
      </c>
      <c r="AR112" s="53">
        <f t="shared" si="19"/>
        <v>0.36666666666666664</v>
      </c>
      <c r="AS112" s="497">
        <f t="shared" si="17"/>
        <v>30</v>
      </c>
    </row>
    <row r="113" spans="1:45" ht="15.75" customHeight="1" thickBot="1" x14ac:dyDescent="0.3">
      <c r="A113" s="957" t="s">
        <v>197</v>
      </c>
      <c r="B113" s="958"/>
      <c r="C113" s="936" t="s">
        <v>4</v>
      </c>
      <c r="D113" s="937"/>
      <c r="E113" s="938"/>
      <c r="F113" s="936" t="s">
        <v>5</v>
      </c>
      <c r="G113" s="937"/>
      <c r="H113" s="937"/>
      <c r="I113" s="936" t="s">
        <v>6</v>
      </c>
      <c r="J113" s="937" t="s">
        <v>6</v>
      </c>
      <c r="K113" s="938" t="s">
        <v>6</v>
      </c>
      <c r="L113" s="940" t="s">
        <v>7</v>
      </c>
      <c r="M113" s="940" t="s">
        <v>7</v>
      </c>
      <c r="N113" s="941" t="s">
        <v>7</v>
      </c>
      <c r="O113" s="939" t="s">
        <v>8</v>
      </c>
      <c r="P113" s="940" t="s">
        <v>8</v>
      </c>
      <c r="Q113" s="941" t="s">
        <v>8</v>
      </c>
      <c r="R113" s="939" t="s">
        <v>9</v>
      </c>
      <c r="S113" s="940" t="s">
        <v>9</v>
      </c>
      <c r="T113" s="941" t="s">
        <v>9</v>
      </c>
      <c r="U113" s="939" t="s">
        <v>10</v>
      </c>
      <c r="V113" s="940" t="s">
        <v>10</v>
      </c>
      <c r="W113" s="941" t="s">
        <v>10</v>
      </c>
      <c r="X113" s="939" t="s">
        <v>11</v>
      </c>
      <c r="Y113" s="940" t="s">
        <v>11</v>
      </c>
      <c r="Z113" s="941" t="s">
        <v>11</v>
      </c>
      <c r="AA113" s="939" t="s">
        <v>12</v>
      </c>
      <c r="AB113" s="940" t="s">
        <v>12</v>
      </c>
      <c r="AC113" s="941" t="s">
        <v>12</v>
      </c>
      <c r="AD113" s="939" t="s">
        <v>13</v>
      </c>
      <c r="AE113" s="940" t="s">
        <v>13</v>
      </c>
      <c r="AF113" s="940" t="s">
        <v>13</v>
      </c>
      <c r="AG113" s="939" t="s">
        <v>14</v>
      </c>
      <c r="AH113" s="940" t="s">
        <v>14</v>
      </c>
      <c r="AI113" s="941" t="s">
        <v>14</v>
      </c>
      <c r="AJ113" s="939" t="s">
        <v>15</v>
      </c>
      <c r="AK113" s="940" t="s">
        <v>15</v>
      </c>
      <c r="AL113" s="941" t="s">
        <v>15</v>
      </c>
      <c r="AM113" s="304" t="s">
        <v>16</v>
      </c>
      <c r="AN113" s="305" t="s">
        <v>17</v>
      </c>
      <c r="AO113" s="306" t="s">
        <v>18</v>
      </c>
      <c r="AP113" s="306" t="s">
        <v>17</v>
      </c>
      <c r="AQ113" s="307" t="s">
        <v>100</v>
      </c>
      <c r="AR113" s="307" t="s">
        <v>17</v>
      </c>
      <c r="AS113" s="195" t="s">
        <v>101</v>
      </c>
    </row>
    <row r="114" spans="1:45" ht="15.75" customHeight="1" thickBot="1" x14ac:dyDescent="0.3">
      <c r="A114" s="953" t="s">
        <v>138</v>
      </c>
      <c r="B114" s="954"/>
      <c r="C114" s="82">
        <v>0</v>
      </c>
      <c r="D114" s="125">
        <v>0</v>
      </c>
      <c r="E114" s="308">
        <v>0</v>
      </c>
      <c r="F114" s="82">
        <v>0</v>
      </c>
      <c r="G114" s="80">
        <v>1</v>
      </c>
      <c r="H114" s="81">
        <v>0</v>
      </c>
      <c r="I114" s="76">
        <v>0</v>
      </c>
      <c r="J114" s="105">
        <v>0</v>
      </c>
      <c r="K114" s="107">
        <v>0</v>
      </c>
      <c r="L114" s="594"/>
      <c r="M114" s="780"/>
      <c r="N114" s="593"/>
      <c r="O114" s="591"/>
      <c r="P114" s="780"/>
      <c r="Q114" s="593"/>
      <c r="R114" s="591"/>
      <c r="S114" s="780"/>
      <c r="T114" s="593"/>
      <c r="U114" s="591"/>
      <c r="V114" s="780"/>
      <c r="W114" s="593"/>
      <c r="X114" s="591"/>
      <c r="Y114" s="780"/>
      <c r="Z114" s="593"/>
      <c r="AA114" s="591"/>
      <c r="AB114" s="780"/>
      <c r="AC114" s="593"/>
      <c r="AD114" s="591"/>
      <c r="AE114" s="780"/>
      <c r="AF114" s="595"/>
      <c r="AG114" s="591"/>
      <c r="AH114" s="780"/>
      <c r="AI114" s="593"/>
      <c r="AJ114" s="591"/>
      <c r="AK114" s="780"/>
      <c r="AL114" s="593"/>
      <c r="AM114" s="371">
        <f>C114+F114+I114+L114+O114+R114+U114+X114+AA114+AD114+AG114+AJ114</f>
        <v>0</v>
      </c>
      <c r="AN114" s="49">
        <f t="shared" si="20"/>
        <v>0</v>
      </c>
      <c r="AO114" s="50">
        <f t="shared" si="12"/>
        <v>1</v>
      </c>
      <c r="AP114" s="51">
        <f t="shared" si="18"/>
        <v>1</v>
      </c>
      <c r="AQ114" s="52">
        <f t="shared" si="13"/>
        <v>0</v>
      </c>
      <c r="AR114" s="53">
        <f t="shared" si="19"/>
        <v>0</v>
      </c>
      <c r="AS114" s="498">
        <f>SUM(C114:AL114)</f>
        <v>1</v>
      </c>
    </row>
    <row r="115" spans="1:45" ht="15.75" customHeight="1" thickBot="1" x14ac:dyDescent="0.3">
      <c r="A115" s="955" t="s">
        <v>139</v>
      </c>
      <c r="B115" s="956"/>
      <c r="C115" s="93">
        <v>1</v>
      </c>
      <c r="D115" s="173">
        <v>0</v>
      </c>
      <c r="E115" s="309">
        <v>0</v>
      </c>
      <c r="F115" s="93">
        <v>1</v>
      </c>
      <c r="G115" s="151">
        <v>0</v>
      </c>
      <c r="H115" s="96">
        <v>0</v>
      </c>
      <c r="I115" s="97">
        <v>1</v>
      </c>
      <c r="J115" s="111">
        <v>0</v>
      </c>
      <c r="K115" s="310">
        <v>2</v>
      </c>
      <c r="L115" s="609"/>
      <c r="M115" s="749"/>
      <c r="N115" s="608"/>
      <c r="O115" s="606"/>
      <c r="P115" s="749"/>
      <c r="Q115" s="608"/>
      <c r="R115" s="606"/>
      <c r="S115" s="749"/>
      <c r="T115" s="608"/>
      <c r="U115" s="606"/>
      <c r="V115" s="749"/>
      <c r="W115" s="608"/>
      <c r="X115" s="606"/>
      <c r="Y115" s="749"/>
      <c r="Z115" s="608"/>
      <c r="AA115" s="606"/>
      <c r="AB115" s="749"/>
      <c r="AC115" s="608"/>
      <c r="AD115" s="606"/>
      <c r="AE115" s="749"/>
      <c r="AF115" s="610"/>
      <c r="AG115" s="606"/>
      <c r="AH115" s="749"/>
      <c r="AI115" s="608"/>
      <c r="AJ115" s="606"/>
      <c r="AK115" s="749"/>
      <c r="AL115" s="608"/>
      <c r="AM115" s="371">
        <f>C115+F115+I115+L115+O115+R115+U115+X115+AA115+AD115+AG115+AJ115</f>
        <v>3</v>
      </c>
      <c r="AN115" s="49">
        <f t="shared" si="20"/>
        <v>0.6</v>
      </c>
      <c r="AO115" s="50">
        <f t="shared" si="12"/>
        <v>0</v>
      </c>
      <c r="AP115" s="51">
        <f t="shared" si="18"/>
        <v>0</v>
      </c>
      <c r="AQ115" s="52" t="e">
        <f>E115+H115+#REF!+N115+Q115+T115+W115+Z115+AC115+AF115+AI115+AL115</f>
        <v>#REF!</v>
      </c>
      <c r="AR115" s="53" t="e">
        <f t="shared" si="19"/>
        <v>#REF!</v>
      </c>
      <c r="AS115" s="498">
        <f>SUM(C115:AL115)</f>
        <v>5</v>
      </c>
    </row>
    <row r="116" spans="1:45" ht="15.75" customHeight="1" thickBot="1" x14ac:dyDescent="0.3">
      <c r="A116" s="957" t="s">
        <v>140</v>
      </c>
      <c r="B116" s="958"/>
      <c r="C116" s="936" t="s">
        <v>4</v>
      </c>
      <c r="D116" s="937"/>
      <c r="E116" s="938"/>
      <c r="F116" s="936" t="s">
        <v>5</v>
      </c>
      <c r="G116" s="937"/>
      <c r="H116" s="937"/>
      <c r="I116" s="936" t="s">
        <v>6</v>
      </c>
      <c r="J116" s="937" t="s">
        <v>6</v>
      </c>
      <c r="K116" s="938" t="s">
        <v>6</v>
      </c>
      <c r="L116" s="940" t="s">
        <v>7</v>
      </c>
      <c r="M116" s="940" t="s">
        <v>7</v>
      </c>
      <c r="N116" s="941" t="s">
        <v>7</v>
      </c>
      <c r="O116" s="939" t="s">
        <v>8</v>
      </c>
      <c r="P116" s="940" t="s">
        <v>8</v>
      </c>
      <c r="Q116" s="941" t="s">
        <v>8</v>
      </c>
      <c r="R116" s="939" t="s">
        <v>9</v>
      </c>
      <c r="S116" s="940" t="s">
        <v>9</v>
      </c>
      <c r="T116" s="941" t="s">
        <v>9</v>
      </c>
      <c r="U116" s="939" t="s">
        <v>10</v>
      </c>
      <c r="V116" s="940" t="s">
        <v>10</v>
      </c>
      <c r="W116" s="941" t="s">
        <v>10</v>
      </c>
      <c r="X116" s="939" t="s">
        <v>11</v>
      </c>
      <c r="Y116" s="940" t="s">
        <v>11</v>
      </c>
      <c r="Z116" s="941" t="s">
        <v>11</v>
      </c>
      <c r="AA116" s="939" t="s">
        <v>12</v>
      </c>
      <c r="AB116" s="940" t="s">
        <v>12</v>
      </c>
      <c r="AC116" s="941" t="s">
        <v>12</v>
      </c>
      <c r="AD116" s="939" t="s">
        <v>13</v>
      </c>
      <c r="AE116" s="940" t="s">
        <v>13</v>
      </c>
      <c r="AF116" s="940" t="s">
        <v>13</v>
      </c>
      <c r="AG116" s="939" t="s">
        <v>14</v>
      </c>
      <c r="AH116" s="940" t="s">
        <v>14</v>
      </c>
      <c r="AI116" s="941" t="s">
        <v>14</v>
      </c>
      <c r="AJ116" s="939" t="s">
        <v>15</v>
      </c>
      <c r="AK116" s="940" t="s">
        <v>15</v>
      </c>
      <c r="AL116" s="941" t="s">
        <v>15</v>
      </c>
      <c r="AM116" s="304" t="s">
        <v>16</v>
      </c>
      <c r="AN116" s="305" t="s">
        <v>17</v>
      </c>
      <c r="AO116" s="306" t="s">
        <v>18</v>
      </c>
      <c r="AP116" s="306" t="s">
        <v>17</v>
      </c>
      <c r="AQ116" s="307" t="s">
        <v>100</v>
      </c>
      <c r="AR116" s="307" t="s">
        <v>17</v>
      </c>
      <c r="AS116" s="195" t="s">
        <v>101</v>
      </c>
    </row>
    <row r="117" spans="1:45" ht="15.75" customHeight="1" thickBot="1" x14ac:dyDescent="0.3">
      <c r="A117" s="949" t="s">
        <v>141</v>
      </c>
      <c r="B117" s="950"/>
      <c r="C117" s="311">
        <v>0</v>
      </c>
      <c r="D117" s="149">
        <v>0</v>
      </c>
      <c r="E117" s="189">
        <v>0</v>
      </c>
      <c r="F117" s="312">
        <v>0</v>
      </c>
      <c r="G117" s="197">
        <v>0</v>
      </c>
      <c r="H117" s="313">
        <v>0</v>
      </c>
      <c r="I117" s="312">
        <v>0</v>
      </c>
      <c r="J117" s="197">
        <v>0</v>
      </c>
      <c r="K117" s="313">
        <v>0</v>
      </c>
      <c r="L117" s="865"/>
      <c r="M117" s="778"/>
      <c r="N117" s="866"/>
      <c r="O117" s="599"/>
      <c r="P117" s="778"/>
      <c r="Q117" s="867"/>
      <c r="R117" s="599"/>
      <c r="S117" s="778"/>
      <c r="T117" s="867"/>
      <c r="U117" s="599"/>
      <c r="V117" s="778"/>
      <c r="W117" s="867"/>
      <c r="X117" s="599"/>
      <c r="Y117" s="778"/>
      <c r="Z117" s="867"/>
      <c r="AA117" s="865"/>
      <c r="AB117" s="778"/>
      <c r="AC117" s="868"/>
      <c r="AD117" s="865"/>
      <c r="AE117" s="778"/>
      <c r="AF117" s="869"/>
      <c r="AG117" s="865"/>
      <c r="AH117" s="778"/>
      <c r="AI117" s="868"/>
      <c r="AJ117" s="865"/>
      <c r="AK117" s="778"/>
      <c r="AL117" s="868"/>
      <c r="AM117" s="371">
        <f t="shared" ref="AM117:AM133" si="21">C117+F117+I117+L117+O117+R117+U117+X117+AA117+AD117+AG117+AJ117</f>
        <v>0</v>
      </c>
      <c r="AN117" s="49" t="e">
        <f t="shared" si="20"/>
        <v>#DIV/0!</v>
      </c>
      <c r="AO117" s="50">
        <f t="shared" si="12"/>
        <v>0</v>
      </c>
      <c r="AP117" s="51" t="e">
        <f t="shared" si="18"/>
        <v>#DIV/0!</v>
      </c>
      <c r="AQ117" s="52">
        <f t="shared" si="13"/>
        <v>0</v>
      </c>
      <c r="AR117" s="53" t="e">
        <f t="shared" si="19"/>
        <v>#DIV/0!</v>
      </c>
      <c r="AS117" s="498">
        <f t="shared" ref="AS117:AS133" si="22">SUM(C117:AL117)</f>
        <v>0</v>
      </c>
    </row>
    <row r="118" spans="1:45" ht="15.75" customHeight="1" thickBot="1" x14ac:dyDescent="0.3">
      <c r="A118" s="949" t="s">
        <v>142</v>
      </c>
      <c r="B118" s="950"/>
      <c r="C118" s="312">
        <v>3</v>
      </c>
      <c r="D118" s="149">
        <v>2</v>
      </c>
      <c r="E118" s="189">
        <v>1</v>
      </c>
      <c r="F118" s="312">
        <v>1</v>
      </c>
      <c r="G118" s="197">
        <v>3</v>
      </c>
      <c r="H118" s="313">
        <v>0</v>
      </c>
      <c r="I118" s="312">
        <v>3</v>
      </c>
      <c r="J118" s="197">
        <v>3</v>
      </c>
      <c r="K118" s="313">
        <v>6</v>
      </c>
      <c r="L118" s="865"/>
      <c r="M118" s="778"/>
      <c r="N118" s="866"/>
      <c r="O118" s="599"/>
      <c r="P118" s="778"/>
      <c r="Q118" s="867"/>
      <c r="R118" s="599"/>
      <c r="S118" s="778"/>
      <c r="T118" s="867"/>
      <c r="U118" s="599"/>
      <c r="V118" s="778"/>
      <c r="W118" s="867"/>
      <c r="X118" s="599"/>
      <c r="Y118" s="778"/>
      <c r="Z118" s="867"/>
      <c r="AA118" s="865"/>
      <c r="AB118" s="778"/>
      <c r="AC118" s="868"/>
      <c r="AD118" s="865"/>
      <c r="AE118" s="778"/>
      <c r="AF118" s="869"/>
      <c r="AG118" s="865"/>
      <c r="AH118" s="778"/>
      <c r="AI118" s="868"/>
      <c r="AJ118" s="865"/>
      <c r="AK118" s="778"/>
      <c r="AL118" s="868"/>
      <c r="AM118" s="371">
        <f t="shared" si="21"/>
        <v>7</v>
      </c>
      <c r="AN118" s="49">
        <f t="shared" si="20"/>
        <v>0.31818181818181818</v>
      </c>
      <c r="AO118" s="50">
        <f t="shared" si="12"/>
        <v>8</v>
      </c>
      <c r="AP118" s="51">
        <f t="shared" si="18"/>
        <v>0.36363636363636365</v>
      </c>
      <c r="AQ118" s="52">
        <f t="shared" si="13"/>
        <v>7</v>
      </c>
      <c r="AR118" s="53">
        <f t="shared" si="19"/>
        <v>0.31818181818181818</v>
      </c>
      <c r="AS118" s="498">
        <f t="shared" si="22"/>
        <v>22</v>
      </c>
    </row>
    <row r="119" spans="1:45" ht="15.75" customHeight="1" thickBot="1" x14ac:dyDescent="0.3">
      <c r="A119" s="949" t="s">
        <v>143</v>
      </c>
      <c r="B119" s="950"/>
      <c r="C119" s="315">
        <v>0</v>
      </c>
      <c r="D119" s="151">
        <v>0</v>
      </c>
      <c r="E119" s="316">
        <v>0</v>
      </c>
      <c r="F119" s="315">
        <v>0</v>
      </c>
      <c r="G119" s="258">
        <v>0</v>
      </c>
      <c r="H119" s="317">
        <v>0</v>
      </c>
      <c r="I119" s="315">
        <v>3</v>
      </c>
      <c r="J119" s="258">
        <v>0</v>
      </c>
      <c r="K119" s="317">
        <v>0</v>
      </c>
      <c r="L119" s="870"/>
      <c r="M119" s="840"/>
      <c r="N119" s="871"/>
      <c r="O119" s="606"/>
      <c r="P119" s="840"/>
      <c r="Q119" s="872"/>
      <c r="R119" s="606"/>
      <c r="S119" s="840"/>
      <c r="T119" s="872"/>
      <c r="U119" s="606"/>
      <c r="V119" s="840"/>
      <c r="W119" s="872"/>
      <c r="X119" s="606"/>
      <c r="Y119" s="840"/>
      <c r="Z119" s="872"/>
      <c r="AA119" s="870"/>
      <c r="AB119" s="840"/>
      <c r="AC119" s="873"/>
      <c r="AD119" s="870"/>
      <c r="AE119" s="840"/>
      <c r="AF119" s="874"/>
      <c r="AG119" s="870"/>
      <c r="AH119" s="840"/>
      <c r="AI119" s="873"/>
      <c r="AJ119" s="870"/>
      <c r="AK119" s="840"/>
      <c r="AL119" s="873"/>
      <c r="AM119" s="371">
        <f t="shared" si="21"/>
        <v>3</v>
      </c>
      <c r="AN119" s="49">
        <f t="shared" si="20"/>
        <v>1</v>
      </c>
      <c r="AO119" s="50">
        <f t="shared" si="12"/>
        <v>0</v>
      </c>
      <c r="AP119" s="51">
        <f t="shared" si="18"/>
        <v>0</v>
      </c>
      <c r="AQ119" s="52">
        <f t="shared" si="13"/>
        <v>0</v>
      </c>
      <c r="AR119" s="53">
        <f t="shared" si="19"/>
        <v>0</v>
      </c>
      <c r="AS119" s="498">
        <f t="shared" si="22"/>
        <v>3</v>
      </c>
    </row>
    <row r="120" spans="1:45" ht="15.75" customHeight="1" thickBot="1" x14ac:dyDescent="0.3">
      <c r="A120" s="951" t="s">
        <v>144</v>
      </c>
      <c r="B120" s="952"/>
      <c r="C120" s="315">
        <v>0</v>
      </c>
      <c r="D120" s="151">
        <v>0</v>
      </c>
      <c r="E120" s="316">
        <v>0</v>
      </c>
      <c r="F120" s="315">
        <v>0</v>
      </c>
      <c r="G120" s="258">
        <v>0</v>
      </c>
      <c r="H120" s="317">
        <v>0</v>
      </c>
      <c r="I120" s="315">
        <v>0</v>
      </c>
      <c r="J120" s="258">
        <v>0</v>
      </c>
      <c r="K120" s="317">
        <v>0</v>
      </c>
      <c r="L120" s="870"/>
      <c r="M120" s="840"/>
      <c r="N120" s="871"/>
      <c r="O120" s="606"/>
      <c r="P120" s="840"/>
      <c r="Q120" s="872"/>
      <c r="R120" s="606"/>
      <c r="S120" s="840"/>
      <c r="T120" s="872"/>
      <c r="U120" s="606"/>
      <c r="V120" s="840"/>
      <c r="W120" s="872"/>
      <c r="X120" s="606"/>
      <c r="Y120" s="840"/>
      <c r="Z120" s="872"/>
      <c r="AA120" s="870"/>
      <c r="AB120" s="840"/>
      <c r="AC120" s="873"/>
      <c r="AD120" s="870"/>
      <c r="AE120" s="840"/>
      <c r="AF120" s="874"/>
      <c r="AG120" s="870"/>
      <c r="AH120" s="840"/>
      <c r="AI120" s="873"/>
      <c r="AJ120" s="870"/>
      <c r="AK120" s="840"/>
      <c r="AL120" s="873"/>
      <c r="AM120" s="181">
        <f t="shared" si="21"/>
        <v>0</v>
      </c>
      <c r="AN120" s="99" t="e">
        <f t="shared" si="20"/>
        <v>#DIV/0!</v>
      </c>
      <c r="AO120" s="100">
        <f t="shared" si="12"/>
        <v>0</v>
      </c>
      <c r="AP120" s="101" t="e">
        <f t="shared" si="18"/>
        <v>#DIV/0!</v>
      </c>
      <c r="AQ120" s="102">
        <f>E120+H120+K115+N120+Q120+T120+W120+Z120+AC120+AF120+AI120+AL120</f>
        <v>2</v>
      </c>
      <c r="AR120" s="103" t="e">
        <f t="shared" si="19"/>
        <v>#DIV/0!</v>
      </c>
      <c r="AS120" s="497">
        <f t="shared" si="22"/>
        <v>0</v>
      </c>
    </row>
    <row r="121" spans="1:45" ht="15.75" customHeight="1" thickBot="1" x14ac:dyDescent="0.3">
      <c r="A121" s="946" t="s">
        <v>145</v>
      </c>
      <c r="B121" s="517" t="s">
        <v>146</v>
      </c>
      <c r="C121" s="311">
        <v>0</v>
      </c>
      <c r="D121" s="196">
        <v>2</v>
      </c>
      <c r="E121" s="318">
        <v>0</v>
      </c>
      <c r="F121" s="311">
        <v>1</v>
      </c>
      <c r="G121" s="196">
        <v>0</v>
      </c>
      <c r="H121" s="319">
        <v>0</v>
      </c>
      <c r="I121" s="311">
        <v>2</v>
      </c>
      <c r="J121" s="196">
        <v>1</v>
      </c>
      <c r="K121" s="319">
        <v>0</v>
      </c>
      <c r="L121" s="875"/>
      <c r="M121" s="777"/>
      <c r="N121" s="876"/>
      <c r="O121" s="596"/>
      <c r="P121" s="777"/>
      <c r="Q121" s="877"/>
      <c r="R121" s="596"/>
      <c r="S121" s="777"/>
      <c r="T121" s="877"/>
      <c r="U121" s="596"/>
      <c r="V121" s="777"/>
      <c r="W121" s="877"/>
      <c r="X121" s="596"/>
      <c r="Y121" s="777"/>
      <c r="Z121" s="877"/>
      <c r="AA121" s="596"/>
      <c r="AB121" s="616"/>
      <c r="AC121" s="878"/>
      <c r="AD121" s="875"/>
      <c r="AE121" s="777"/>
      <c r="AF121" s="879"/>
      <c r="AG121" s="875"/>
      <c r="AH121" s="777"/>
      <c r="AI121" s="880"/>
      <c r="AJ121" s="875"/>
      <c r="AK121" s="777"/>
      <c r="AL121" s="880"/>
      <c r="AM121" s="181">
        <f t="shared" si="21"/>
        <v>3</v>
      </c>
      <c r="AN121" s="49">
        <f t="shared" si="20"/>
        <v>0.5</v>
      </c>
      <c r="AO121" s="50">
        <f t="shared" si="12"/>
        <v>3</v>
      </c>
      <c r="AP121" s="51">
        <f t="shared" si="18"/>
        <v>0.5</v>
      </c>
      <c r="AQ121" s="52">
        <f t="shared" si="13"/>
        <v>0</v>
      </c>
      <c r="AR121" s="53">
        <f t="shared" si="19"/>
        <v>0</v>
      </c>
      <c r="AS121" s="498">
        <f t="shared" si="22"/>
        <v>6</v>
      </c>
    </row>
    <row r="122" spans="1:45" ht="15.75" customHeight="1" thickBot="1" x14ac:dyDescent="0.3">
      <c r="A122" s="947"/>
      <c r="B122" s="518" t="s">
        <v>147</v>
      </c>
      <c r="C122" s="320">
        <v>0</v>
      </c>
      <c r="D122" s="321">
        <v>0</v>
      </c>
      <c r="E122" s="322">
        <v>0</v>
      </c>
      <c r="F122" s="320">
        <v>0</v>
      </c>
      <c r="G122" s="321">
        <v>0</v>
      </c>
      <c r="H122" s="323">
        <v>0</v>
      </c>
      <c r="I122" s="320">
        <v>0</v>
      </c>
      <c r="J122" s="321">
        <v>0</v>
      </c>
      <c r="K122" s="323">
        <v>0</v>
      </c>
      <c r="L122" s="881"/>
      <c r="M122" s="882"/>
      <c r="N122" s="883"/>
      <c r="O122" s="626"/>
      <c r="P122" s="882"/>
      <c r="Q122" s="884"/>
      <c r="R122" s="626"/>
      <c r="S122" s="882"/>
      <c r="T122" s="884"/>
      <c r="U122" s="626"/>
      <c r="V122" s="882"/>
      <c r="W122" s="884"/>
      <c r="X122" s="626"/>
      <c r="Y122" s="882"/>
      <c r="Z122" s="884"/>
      <c r="AA122" s="626"/>
      <c r="AB122" s="627"/>
      <c r="AC122" s="885"/>
      <c r="AD122" s="881"/>
      <c r="AE122" s="882"/>
      <c r="AF122" s="886"/>
      <c r="AG122" s="881"/>
      <c r="AH122" s="882"/>
      <c r="AI122" s="887"/>
      <c r="AJ122" s="881"/>
      <c r="AK122" s="882"/>
      <c r="AL122" s="887"/>
      <c r="AM122" s="181">
        <f t="shared" si="21"/>
        <v>0</v>
      </c>
      <c r="AN122" s="49" t="e">
        <f t="shared" si="20"/>
        <v>#DIV/0!</v>
      </c>
      <c r="AO122" s="50">
        <f t="shared" si="12"/>
        <v>0</v>
      </c>
      <c r="AP122" s="51" t="e">
        <f t="shared" si="18"/>
        <v>#DIV/0!</v>
      </c>
      <c r="AQ122" s="52">
        <f t="shared" si="13"/>
        <v>0</v>
      </c>
      <c r="AR122" s="53" t="e">
        <f t="shared" si="19"/>
        <v>#DIV/0!</v>
      </c>
      <c r="AS122" s="498">
        <f t="shared" si="22"/>
        <v>0</v>
      </c>
    </row>
    <row r="123" spans="1:45" ht="15.75" customHeight="1" thickBot="1" x14ac:dyDescent="0.3">
      <c r="A123" s="948"/>
      <c r="B123" s="519" t="s">
        <v>148</v>
      </c>
      <c r="C123" s="324">
        <v>0</v>
      </c>
      <c r="D123" s="111">
        <v>0</v>
      </c>
      <c r="E123" s="190">
        <v>0</v>
      </c>
      <c r="F123" s="324">
        <v>0</v>
      </c>
      <c r="G123" s="325">
        <v>0</v>
      </c>
      <c r="H123" s="326">
        <v>0</v>
      </c>
      <c r="I123" s="324">
        <v>0</v>
      </c>
      <c r="J123" s="325">
        <v>0</v>
      </c>
      <c r="K123" s="326">
        <v>0</v>
      </c>
      <c r="L123" s="888"/>
      <c r="M123" s="889"/>
      <c r="N123" s="890"/>
      <c r="O123" s="611"/>
      <c r="P123" s="889"/>
      <c r="Q123" s="891"/>
      <c r="R123" s="611"/>
      <c r="S123" s="889"/>
      <c r="T123" s="891"/>
      <c r="U123" s="611"/>
      <c r="V123" s="889"/>
      <c r="W123" s="891"/>
      <c r="X123" s="611"/>
      <c r="Y123" s="889"/>
      <c r="Z123" s="891"/>
      <c r="AA123" s="611"/>
      <c r="AB123" s="634"/>
      <c r="AC123" s="892"/>
      <c r="AD123" s="888"/>
      <c r="AE123" s="889"/>
      <c r="AF123" s="893"/>
      <c r="AG123" s="888"/>
      <c r="AH123" s="889"/>
      <c r="AI123" s="894"/>
      <c r="AJ123" s="888"/>
      <c r="AK123" s="889"/>
      <c r="AL123" s="894"/>
      <c r="AM123" s="181">
        <f t="shared" si="21"/>
        <v>0</v>
      </c>
      <c r="AN123" s="135" t="e">
        <f t="shared" si="20"/>
        <v>#DIV/0!</v>
      </c>
      <c r="AO123" s="191">
        <f t="shared" si="12"/>
        <v>0</v>
      </c>
      <c r="AP123" s="200" t="e">
        <f t="shared" si="18"/>
        <v>#DIV/0!</v>
      </c>
      <c r="AQ123" s="114">
        <f t="shared" si="13"/>
        <v>0</v>
      </c>
      <c r="AR123" s="115" t="e">
        <f t="shared" si="19"/>
        <v>#DIV/0!</v>
      </c>
      <c r="AS123" s="498">
        <f t="shared" si="22"/>
        <v>0</v>
      </c>
    </row>
    <row r="124" spans="1:45" ht="15.75" customHeight="1" thickBot="1" x14ac:dyDescent="0.3">
      <c r="A124" s="946" t="s">
        <v>149</v>
      </c>
      <c r="B124" s="517" t="s">
        <v>146</v>
      </c>
      <c r="C124" s="311">
        <v>0</v>
      </c>
      <c r="D124" s="105">
        <v>0</v>
      </c>
      <c r="E124" s="188">
        <v>0</v>
      </c>
      <c r="F124" s="311">
        <v>1</v>
      </c>
      <c r="G124" s="196">
        <v>0</v>
      </c>
      <c r="H124" s="319">
        <v>1</v>
      </c>
      <c r="I124" s="311">
        <v>6</v>
      </c>
      <c r="J124" s="196">
        <v>0</v>
      </c>
      <c r="K124" s="319">
        <v>0</v>
      </c>
      <c r="L124" s="875"/>
      <c r="M124" s="777"/>
      <c r="N124" s="876"/>
      <c r="O124" s="591"/>
      <c r="P124" s="839"/>
      <c r="Q124" s="895"/>
      <c r="R124" s="591"/>
      <c r="S124" s="839"/>
      <c r="T124" s="895"/>
      <c r="U124" s="591"/>
      <c r="V124" s="839"/>
      <c r="W124" s="895"/>
      <c r="X124" s="591"/>
      <c r="Y124" s="839"/>
      <c r="Z124" s="895"/>
      <c r="AA124" s="596"/>
      <c r="AB124" s="616"/>
      <c r="AC124" s="878"/>
      <c r="AD124" s="875"/>
      <c r="AE124" s="777"/>
      <c r="AF124" s="879"/>
      <c r="AG124" s="875"/>
      <c r="AH124" s="777"/>
      <c r="AI124" s="880"/>
      <c r="AJ124" s="875"/>
      <c r="AK124" s="777"/>
      <c r="AL124" s="880"/>
      <c r="AM124" s="181">
        <f t="shared" si="21"/>
        <v>7</v>
      </c>
      <c r="AN124" s="49">
        <f t="shared" si="20"/>
        <v>0.875</v>
      </c>
      <c r="AO124" s="50">
        <f t="shared" si="12"/>
        <v>0</v>
      </c>
      <c r="AP124" s="51">
        <f t="shared" si="18"/>
        <v>0</v>
      </c>
      <c r="AQ124" s="52">
        <f t="shared" si="13"/>
        <v>1</v>
      </c>
      <c r="AR124" s="53">
        <f t="shared" si="19"/>
        <v>0.125</v>
      </c>
      <c r="AS124" s="498">
        <f t="shared" si="22"/>
        <v>8</v>
      </c>
    </row>
    <row r="125" spans="1:45" ht="15.75" customHeight="1" thickBot="1" x14ac:dyDescent="0.3">
      <c r="A125" s="947"/>
      <c r="B125" s="518" t="s">
        <v>147</v>
      </c>
      <c r="C125" s="320">
        <v>0</v>
      </c>
      <c r="D125" s="90">
        <v>0</v>
      </c>
      <c r="E125" s="327">
        <v>0</v>
      </c>
      <c r="F125" s="320">
        <v>1</v>
      </c>
      <c r="G125" s="321">
        <v>0</v>
      </c>
      <c r="H125" s="323">
        <v>1</v>
      </c>
      <c r="I125" s="320">
        <v>1</v>
      </c>
      <c r="J125" s="321">
        <v>0</v>
      </c>
      <c r="K125" s="323">
        <v>0</v>
      </c>
      <c r="L125" s="881"/>
      <c r="M125" s="882"/>
      <c r="N125" s="883"/>
      <c r="O125" s="626"/>
      <c r="P125" s="882"/>
      <c r="Q125" s="884"/>
      <c r="R125" s="626"/>
      <c r="S125" s="882"/>
      <c r="T125" s="884"/>
      <c r="U125" s="626"/>
      <c r="V125" s="882"/>
      <c r="W125" s="884"/>
      <c r="X125" s="626"/>
      <c r="Y125" s="882"/>
      <c r="Z125" s="884"/>
      <c r="AA125" s="626"/>
      <c r="AB125" s="627"/>
      <c r="AC125" s="885"/>
      <c r="AD125" s="881"/>
      <c r="AE125" s="882"/>
      <c r="AF125" s="886"/>
      <c r="AG125" s="881"/>
      <c r="AH125" s="882"/>
      <c r="AI125" s="887"/>
      <c r="AJ125" s="881"/>
      <c r="AK125" s="882"/>
      <c r="AL125" s="887"/>
      <c r="AM125" s="181">
        <f t="shared" si="21"/>
        <v>2</v>
      </c>
      <c r="AN125" s="49">
        <f t="shared" si="20"/>
        <v>0.66666666666666663</v>
      </c>
      <c r="AO125" s="50">
        <f t="shared" si="12"/>
        <v>0</v>
      </c>
      <c r="AP125" s="51">
        <f t="shared" si="18"/>
        <v>0</v>
      </c>
      <c r="AQ125" s="52">
        <f t="shared" si="13"/>
        <v>1</v>
      </c>
      <c r="AR125" s="53">
        <f t="shared" si="19"/>
        <v>0.33333333333333331</v>
      </c>
      <c r="AS125" s="498">
        <f t="shared" si="22"/>
        <v>3</v>
      </c>
    </row>
    <row r="126" spans="1:45" ht="15.75" customHeight="1" thickBot="1" x14ac:dyDescent="0.3">
      <c r="A126" s="948"/>
      <c r="B126" s="519" t="s">
        <v>148</v>
      </c>
      <c r="C126" s="324">
        <v>0</v>
      </c>
      <c r="D126" s="111">
        <v>0</v>
      </c>
      <c r="E126" s="190">
        <v>0</v>
      </c>
      <c r="F126" s="324">
        <v>2</v>
      </c>
      <c r="G126" s="325">
        <v>0</v>
      </c>
      <c r="H126" s="326">
        <v>0</v>
      </c>
      <c r="I126" s="324">
        <v>2</v>
      </c>
      <c r="J126" s="325">
        <v>2</v>
      </c>
      <c r="K126" s="326">
        <v>0</v>
      </c>
      <c r="L126" s="888"/>
      <c r="M126" s="889"/>
      <c r="N126" s="890"/>
      <c r="O126" s="762"/>
      <c r="P126" s="889"/>
      <c r="Q126" s="891"/>
      <c r="R126" s="762"/>
      <c r="S126" s="889"/>
      <c r="T126" s="891"/>
      <c r="U126" s="762"/>
      <c r="V126" s="889"/>
      <c r="W126" s="891"/>
      <c r="X126" s="762"/>
      <c r="Y126" s="889"/>
      <c r="Z126" s="891"/>
      <c r="AA126" s="611"/>
      <c r="AB126" s="634"/>
      <c r="AC126" s="892"/>
      <c r="AD126" s="888"/>
      <c r="AE126" s="889"/>
      <c r="AF126" s="893"/>
      <c r="AG126" s="888"/>
      <c r="AH126" s="889"/>
      <c r="AI126" s="894"/>
      <c r="AJ126" s="888"/>
      <c r="AK126" s="889"/>
      <c r="AL126" s="894"/>
      <c r="AM126" s="181">
        <f t="shared" si="21"/>
        <v>4</v>
      </c>
      <c r="AN126" s="135">
        <f t="shared" si="20"/>
        <v>0.66666666666666663</v>
      </c>
      <c r="AO126" s="191">
        <f t="shared" si="12"/>
        <v>2</v>
      </c>
      <c r="AP126" s="200">
        <f t="shared" si="18"/>
        <v>0.33333333333333331</v>
      </c>
      <c r="AQ126" s="114">
        <f t="shared" si="13"/>
        <v>0</v>
      </c>
      <c r="AR126" s="115">
        <f t="shared" si="19"/>
        <v>0</v>
      </c>
      <c r="AS126" s="498">
        <f t="shared" si="22"/>
        <v>6</v>
      </c>
    </row>
    <row r="127" spans="1:45" ht="15.75" customHeight="1" thickBot="1" x14ac:dyDescent="0.3">
      <c r="A127" s="946" t="s">
        <v>150</v>
      </c>
      <c r="B127" s="517" t="s">
        <v>146</v>
      </c>
      <c r="C127" s="311">
        <v>0</v>
      </c>
      <c r="D127" s="105">
        <v>1</v>
      </c>
      <c r="E127" s="188">
        <v>0</v>
      </c>
      <c r="F127" s="311">
        <v>3</v>
      </c>
      <c r="G127" s="196">
        <v>1</v>
      </c>
      <c r="H127" s="319">
        <v>1</v>
      </c>
      <c r="I127" s="311">
        <v>6</v>
      </c>
      <c r="J127" s="196">
        <v>1</v>
      </c>
      <c r="K127" s="319">
        <v>0</v>
      </c>
      <c r="L127" s="875"/>
      <c r="M127" s="777"/>
      <c r="N127" s="876"/>
      <c r="O127" s="599"/>
      <c r="P127" s="777"/>
      <c r="Q127" s="877"/>
      <c r="R127" s="599"/>
      <c r="S127" s="777"/>
      <c r="T127" s="877"/>
      <c r="U127" s="599"/>
      <c r="V127" s="777"/>
      <c r="W127" s="877"/>
      <c r="X127" s="599"/>
      <c r="Y127" s="777"/>
      <c r="Z127" s="877"/>
      <c r="AA127" s="596"/>
      <c r="AB127" s="616"/>
      <c r="AC127" s="878"/>
      <c r="AD127" s="875"/>
      <c r="AE127" s="777"/>
      <c r="AF127" s="879"/>
      <c r="AG127" s="875"/>
      <c r="AH127" s="777"/>
      <c r="AI127" s="880"/>
      <c r="AJ127" s="875"/>
      <c r="AK127" s="777"/>
      <c r="AL127" s="880"/>
      <c r="AM127" s="181">
        <f t="shared" si="21"/>
        <v>9</v>
      </c>
      <c r="AN127" s="49">
        <f t="shared" si="20"/>
        <v>0.69230769230769229</v>
      </c>
      <c r="AO127" s="50">
        <f t="shared" si="12"/>
        <v>3</v>
      </c>
      <c r="AP127" s="51">
        <f t="shared" si="18"/>
        <v>0.23076923076923078</v>
      </c>
      <c r="AQ127" s="52">
        <f t="shared" si="13"/>
        <v>1</v>
      </c>
      <c r="AR127" s="53">
        <f t="shared" si="19"/>
        <v>7.6923076923076927E-2</v>
      </c>
      <c r="AS127" s="498">
        <f t="shared" si="22"/>
        <v>13</v>
      </c>
    </row>
    <row r="128" spans="1:45" ht="15.75" customHeight="1" thickBot="1" x14ac:dyDescent="0.3">
      <c r="A128" s="947"/>
      <c r="B128" s="518" t="s">
        <v>147</v>
      </c>
      <c r="C128" s="320">
        <v>0</v>
      </c>
      <c r="D128" s="90">
        <v>0</v>
      </c>
      <c r="E128" s="327">
        <v>0</v>
      </c>
      <c r="F128" s="320">
        <v>0</v>
      </c>
      <c r="G128" s="321">
        <v>0</v>
      </c>
      <c r="H128" s="323">
        <v>0</v>
      </c>
      <c r="I128" s="320">
        <v>1</v>
      </c>
      <c r="J128" s="321">
        <v>0</v>
      </c>
      <c r="K128" s="323">
        <v>0</v>
      </c>
      <c r="L128" s="881"/>
      <c r="M128" s="882"/>
      <c r="N128" s="883"/>
      <c r="O128" s="606"/>
      <c r="P128" s="882"/>
      <c r="Q128" s="884"/>
      <c r="R128" s="606"/>
      <c r="S128" s="882"/>
      <c r="T128" s="884"/>
      <c r="U128" s="606"/>
      <c r="V128" s="882"/>
      <c r="W128" s="884"/>
      <c r="X128" s="606"/>
      <c r="Y128" s="882"/>
      <c r="Z128" s="884"/>
      <c r="AA128" s="626"/>
      <c r="AB128" s="627"/>
      <c r="AC128" s="885"/>
      <c r="AD128" s="881"/>
      <c r="AE128" s="882"/>
      <c r="AF128" s="886"/>
      <c r="AG128" s="881"/>
      <c r="AH128" s="882"/>
      <c r="AI128" s="887"/>
      <c r="AJ128" s="881"/>
      <c r="AK128" s="882"/>
      <c r="AL128" s="887"/>
      <c r="AM128" s="181">
        <f t="shared" si="21"/>
        <v>1</v>
      </c>
      <c r="AN128" s="49">
        <f t="shared" si="20"/>
        <v>1</v>
      </c>
      <c r="AO128" s="50">
        <f t="shared" si="12"/>
        <v>0</v>
      </c>
      <c r="AP128" s="51">
        <f t="shared" si="18"/>
        <v>0</v>
      </c>
      <c r="AQ128" s="52">
        <f t="shared" si="13"/>
        <v>0</v>
      </c>
      <c r="AR128" s="53">
        <f t="shared" si="19"/>
        <v>0</v>
      </c>
      <c r="AS128" s="498">
        <f t="shared" si="22"/>
        <v>1</v>
      </c>
    </row>
    <row r="129" spans="1:45" ht="15.75" customHeight="1" thickBot="1" x14ac:dyDescent="0.3">
      <c r="A129" s="948"/>
      <c r="B129" s="519" t="s">
        <v>148</v>
      </c>
      <c r="C129" s="324">
        <v>0</v>
      </c>
      <c r="D129" s="111">
        <v>0</v>
      </c>
      <c r="E129" s="190">
        <v>0</v>
      </c>
      <c r="F129" s="324">
        <v>0</v>
      </c>
      <c r="G129" s="325">
        <v>0</v>
      </c>
      <c r="H129" s="326">
        <v>0</v>
      </c>
      <c r="I129" s="324">
        <v>1</v>
      </c>
      <c r="J129" s="325">
        <v>0</v>
      </c>
      <c r="K129" s="326">
        <v>0</v>
      </c>
      <c r="L129" s="888"/>
      <c r="M129" s="889"/>
      <c r="N129" s="890"/>
      <c r="O129" s="611"/>
      <c r="P129" s="889"/>
      <c r="Q129" s="891"/>
      <c r="R129" s="611"/>
      <c r="S129" s="889"/>
      <c r="T129" s="891"/>
      <c r="U129" s="611"/>
      <c r="V129" s="889"/>
      <c r="W129" s="891"/>
      <c r="X129" s="611"/>
      <c r="Y129" s="889"/>
      <c r="Z129" s="891"/>
      <c r="AA129" s="611"/>
      <c r="AB129" s="634"/>
      <c r="AC129" s="892"/>
      <c r="AD129" s="888"/>
      <c r="AE129" s="889"/>
      <c r="AF129" s="893"/>
      <c r="AG129" s="870"/>
      <c r="AH129" s="840"/>
      <c r="AI129" s="873"/>
      <c r="AJ129" s="870"/>
      <c r="AK129" s="840"/>
      <c r="AL129" s="873"/>
      <c r="AM129" s="181">
        <f t="shared" si="21"/>
        <v>1</v>
      </c>
      <c r="AN129" s="135">
        <f t="shared" si="20"/>
        <v>1</v>
      </c>
      <c r="AO129" s="191">
        <f t="shared" si="12"/>
        <v>0</v>
      </c>
      <c r="AP129" s="200">
        <f t="shared" si="18"/>
        <v>0</v>
      </c>
      <c r="AQ129" s="114">
        <f t="shared" si="13"/>
        <v>0</v>
      </c>
      <c r="AR129" s="115">
        <f t="shared" si="19"/>
        <v>0</v>
      </c>
      <c r="AS129" s="498">
        <f t="shared" si="22"/>
        <v>1</v>
      </c>
    </row>
    <row r="130" spans="1:45" ht="15.75" customHeight="1" thickBot="1" x14ac:dyDescent="0.3">
      <c r="A130" s="946" t="s">
        <v>151</v>
      </c>
      <c r="B130" s="517" t="s">
        <v>152</v>
      </c>
      <c r="C130" s="311">
        <v>0</v>
      </c>
      <c r="D130" s="196">
        <v>0</v>
      </c>
      <c r="E130" s="328">
        <v>0</v>
      </c>
      <c r="F130" s="311">
        <v>0</v>
      </c>
      <c r="G130" s="196">
        <v>0</v>
      </c>
      <c r="H130" s="319">
        <v>0</v>
      </c>
      <c r="I130" s="311">
        <v>0</v>
      </c>
      <c r="J130" s="196">
        <v>0</v>
      </c>
      <c r="K130" s="319">
        <v>0</v>
      </c>
      <c r="L130" s="875"/>
      <c r="M130" s="777"/>
      <c r="N130" s="876"/>
      <c r="O130" s="596"/>
      <c r="P130" s="777"/>
      <c r="Q130" s="877"/>
      <c r="R130" s="596"/>
      <c r="S130" s="777"/>
      <c r="T130" s="877"/>
      <c r="U130" s="596"/>
      <c r="V130" s="777"/>
      <c r="W130" s="877"/>
      <c r="X130" s="596"/>
      <c r="Y130" s="777"/>
      <c r="Z130" s="877"/>
      <c r="AA130" s="596"/>
      <c r="AB130" s="616"/>
      <c r="AC130" s="617"/>
      <c r="AD130" s="896"/>
      <c r="AE130" s="777"/>
      <c r="AF130" s="879"/>
      <c r="AG130" s="875"/>
      <c r="AH130" s="777"/>
      <c r="AI130" s="880"/>
      <c r="AJ130" s="875"/>
      <c r="AK130" s="777"/>
      <c r="AL130" s="880"/>
      <c r="AM130" s="181">
        <f t="shared" si="21"/>
        <v>0</v>
      </c>
      <c r="AN130" s="49" t="e">
        <f t="shared" si="20"/>
        <v>#DIV/0!</v>
      </c>
      <c r="AO130" s="50">
        <f t="shared" si="12"/>
        <v>0</v>
      </c>
      <c r="AP130" s="51" t="e">
        <f t="shared" si="18"/>
        <v>#DIV/0!</v>
      </c>
      <c r="AQ130" s="52">
        <f t="shared" si="13"/>
        <v>0</v>
      </c>
      <c r="AR130" s="53" t="e">
        <f t="shared" si="19"/>
        <v>#DIV/0!</v>
      </c>
      <c r="AS130" s="498">
        <f t="shared" si="22"/>
        <v>0</v>
      </c>
    </row>
    <row r="131" spans="1:45" ht="15.75" customHeight="1" thickBot="1" x14ac:dyDescent="0.3">
      <c r="A131" s="947"/>
      <c r="B131" s="520" t="s">
        <v>153</v>
      </c>
      <c r="C131" s="312">
        <v>0</v>
      </c>
      <c r="D131" s="197">
        <v>0</v>
      </c>
      <c r="E131" s="329">
        <v>0</v>
      </c>
      <c r="F131" s="330">
        <v>2</v>
      </c>
      <c r="G131" s="197">
        <v>0</v>
      </c>
      <c r="H131" s="331">
        <v>0</v>
      </c>
      <c r="I131" s="330">
        <v>2</v>
      </c>
      <c r="J131" s="197">
        <v>0</v>
      </c>
      <c r="K131" s="331">
        <v>0</v>
      </c>
      <c r="L131" s="897"/>
      <c r="M131" s="778"/>
      <c r="N131" s="898"/>
      <c r="O131" s="599"/>
      <c r="P131" s="747"/>
      <c r="Q131" s="571"/>
      <c r="R131" s="599"/>
      <c r="S131" s="747"/>
      <c r="T131" s="571"/>
      <c r="U131" s="599"/>
      <c r="V131" s="747"/>
      <c r="W131" s="571"/>
      <c r="X131" s="599"/>
      <c r="Y131" s="747"/>
      <c r="Z131" s="571"/>
      <c r="AA131" s="599"/>
      <c r="AB131" s="747"/>
      <c r="AC131" s="571"/>
      <c r="AD131" s="899"/>
      <c r="AE131" s="778"/>
      <c r="AF131" s="869"/>
      <c r="AG131" s="865"/>
      <c r="AH131" s="778"/>
      <c r="AI131" s="868"/>
      <c r="AJ131" s="865"/>
      <c r="AK131" s="778"/>
      <c r="AL131" s="868"/>
      <c r="AM131" s="181">
        <f t="shared" si="21"/>
        <v>4</v>
      </c>
      <c r="AN131" s="49">
        <f t="shared" si="20"/>
        <v>1</v>
      </c>
      <c r="AO131" s="50">
        <f t="shared" si="12"/>
        <v>0</v>
      </c>
      <c r="AP131" s="51">
        <f t="shared" si="18"/>
        <v>0</v>
      </c>
      <c r="AQ131" s="52">
        <f t="shared" si="13"/>
        <v>0</v>
      </c>
      <c r="AR131" s="53">
        <f t="shared" si="19"/>
        <v>0</v>
      </c>
      <c r="AS131" s="498">
        <f t="shared" si="22"/>
        <v>4</v>
      </c>
    </row>
    <row r="132" spans="1:45" ht="15.75" customHeight="1" thickBot="1" x14ac:dyDescent="0.3">
      <c r="A132" s="947"/>
      <c r="B132" s="518" t="s">
        <v>147</v>
      </c>
      <c r="C132" s="315">
        <v>2</v>
      </c>
      <c r="D132" s="258">
        <v>0</v>
      </c>
      <c r="E132" s="332">
        <v>0</v>
      </c>
      <c r="F132" s="333">
        <v>0</v>
      </c>
      <c r="G132" s="258">
        <v>0</v>
      </c>
      <c r="H132" s="334">
        <v>0</v>
      </c>
      <c r="I132" s="333">
        <v>0</v>
      </c>
      <c r="J132" s="258">
        <v>0</v>
      </c>
      <c r="K132" s="334">
        <v>0</v>
      </c>
      <c r="L132" s="900"/>
      <c r="M132" s="840"/>
      <c r="N132" s="901"/>
      <c r="O132" s="599"/>
      <c r="P132" s="747"/>
      <c r="Q132" s="571"/>
      <c r="R132" s="599"/>
      <c r="S132" s="747"/>
      <c r="T132" s="571"/>
      <c r="U132" s="599"/>
      <c r="V132" s="747"/>
      <c r="W132" s="571"/>
      <c r="X132" s="599"/>
      <c r="Y132" s="747"/>
      <c r="Z132" s="571"/>
      <c r="AA132" s="599"/>
      <c r="AB132" s="747"/>
      <c r="AC132" s="571"/>
      <c r="AD132" s="902"/>
      <c r="AE132" s="840"/>
      <c r="AF132" s="874"/>
      <c r="AG132" s="870"/>
      <c r="AH132" s="840"/>
      <c r="AI132" s="873"/>
      <c r="AJ132" s="870"/>
      <c r="AK132" s="840"/>
      <c r="AL132" s="873"/>
      <c r="AM132" s="181">
        <f t="shared" si="21"/>
        <v>2</v>
      </c>
      <c r="AN132" s="49">
        <f t="shared" si="20"/>
        <v>1</v>
      </c>
      <c r="AO132" s="50">
        <f t="shared" si="12"/>
        <v>0</v>
      </c>
      <c r="AP132" s="51">
        <f t="shared" si="18"/>
        <v>0</v>
      </c>
      <c r="AQ132" s="52">
        <f t="shared" si="13"/>
        <v>0</v>
      </c>
      <c r="AR132" s="53">
        <f t="shared" si="19"/>
        <v>0</v>
      </c>
      <c r="AS132" s="504">
        <f t="shared" si="22"/>
        <v>2</v>
      </c>
    </row>
    <row r="133" spans="1:45" ht="15.75" customHeight="1" thickBot="1" x14ac:dyDescent="0.3">
      <c r="A133" s="948"/>
      <c r="B133" s="521" t="s">
        <v>154</v>
      </c>
      <c r="C133" s="324">
        <v>2</v>
      </c>
      <c r="D133" s="325">
        <v>0</v>
      </c>
      <c r="E133" s="335">
        <v>1</v>
      </c>
      <c r="F133" s="336">
        <v>0</v>
      </c>
      <c r="G133" s="325">
        <v>0</v>
      </c>
      <c r="H133" s="337">
        <v>0</v>
      </c>
      <c r="I133" s="336">
        <v>0</v>
      </c>
      <c r="J133" s="325">
        <v>1</v>
      </c>
      <c r="K133" s="337">
        <v>0</v>
      </c>
      <c r="L133" s="903"/>
      <c r="M133" s="889"/>
      <c r="N133" s="904"/>
      <c r="O133" s="599"/>
      <c r="P133" s="747"/>
      <c r="Q133" s="571"/>
      <c r="R133" s="599"/>
      <c r="S133" s="747"/>
      <c r="T133" s="571"/>
      <c r="U133" s="599"/>
      <c r="V133" s="747"/>
      <c r="W133" s="571"/>
      <c r="X133" s="599"/>
      <c r="Y133" s="747"/>
      <c r="Z133" s="571"/>
      <c r="AA133" s="599"/>
      <c r="AB133" s="747"/>
      <c r="AC133" s="571"/>
      <c r="AD133" s="905"/>
      <c r="AE133" s="889"/>
      <c r="AF133" s="893"/>
      <c r="AG133" s="888"/>
      <c r="AH133" s="889"/>
      <c r="AI133" s="894"/>
      <c r="AJ133" s="888"/>
      <c r="AK133" s="889"/>
      <c r="AL133" s="894"/>
      <c r="AM133" s="181">
        <f t="shared" si="21"/>
        <v>2</v>
      </c>
      <c r="AN133" s="135">
        <f t="shared" si="20"/>
        <v>0.5</v>
      </c>
      <c r="AO133" s="191">
        <f t="shared" si="12"/>
        <v>1</v>
      </c>
      <c r="AP133" s="200">
        <f t="shared" si="18"/>
        <v>0.25</v>
      </c>
      <c r="AQ133" s="114">
        <f t="shared" si="13"/>
        <v>1</v>
      </c>
      <c r="AR133" s="115">
        <f t="shared" si="19"/>
        <v>0.25</v>
      </c>
      <c r="AS133" s="504">
        <f t="shared" si="22"/>
        <v>4</v>
      </c>
    </row>
    <row r="134" spans="1:45" ht="15.75" customHeight="1" thickBot="1" x14ac:dyDescent="0.3">
      <c r="A134" s="945" t="s">
        <v>155</v>
      </c>
      <c r="B134" s="935"/>
      <c r="C134" s="936" t="s">
        <v>4</v>
      </c>
      <c r="D134" s="937"/>
      <c r="E134" s="938"/>
      <c r="F134" s="936" t="s">
        <v>5</v>
      </c>
      <c r="G134" s="937"/>
      <c r="H134" s="937"/>
      <c r="I134" s="936" t="s">
        <v>6</v>
      </c>
      <c r="J134" s="937" t="s">
        <v>6</v>
      </c>
      <c r="K134" s="938" t="s">
        <v>6</v>
      </c>
      <c r="L134" s="939" t="s">
        <v>7</v>
      </c>
      <c r="M134" s="940" t="s">
        <v>6</v>
      </c>
      <c r="N134" s="941" t="s">
        <v>6</v>
      </c>
      <c r="O134" s="939"/>
      <c r="P134" s="940"/>
      <c r="Q134" s="941"/>
      <c r="R134" s="939"/>
      <c r="S134" s="940"/>
      <c r="T134" s="941"/>
      <c r="U134" s="942"/>
      <c r="V134" s="943"/>
      <c r="W134" s="944"/>
      <c r="X134" s="942"/>
      <c r="Y134" s="943"/>
      <c r="Z134" s="944"/>
      <c r="AA134" s="918"/>
      <c r="AB134" s="919"/>
      <c r="AC134" s="920"/>
      <c r="AD134" s="918"/>
      <c r="AE134" s="919"/>
      <c r="AF134" s="919"/>
      <c r="AG134" s="918"/>
      <c r="AH134" s="919"/>
      <c r="AI134" s="920"/>
      <c r="AJ134" s="926"/>
      <c r="AK134" s="927"/>
      <c r="AL134" s="928"/>
      <c r="AM134" s="338" t="s">
        <v>16</v>
      </c>
      <c r="AN134" s="339" t="s">
        <v>17</v>
      </c>
      <c r="AO134" s="340" t="s">
        <v>18</v>
      </c>
      <c r="AP134" s="340" t="s">
        <v>17</v>
      </c>
      <c r="AQ134" s="341" t="s">
        <v>100</v>
      </c>
      <c r="AR134" s="341" t="s">
        <v>17</v>
      </c>
      <c r="AS134" s="195" t="s">
        <v>101</v>
      </c>
    </row>
    <row r="135" spans="1:45" ht="15.75" customHeight="1" thickBot="1" x14ac:dyDescent="0.3">
      <c r="A135" s="929" t="s">
        <v>156</v>
      </c>
      <c r="B135" s="342" t="s">
        <v>157</v>
      </c>
      <c r="C135" s="311">
        <v>0</v>
      </c>
      <c r="D135" s="105">
        <v>4</v>
      </c>
      <c r="E135" s="343">
        <v>4</v>
      </c>
      <c r="F135" s="311">
        <v>1</v>
      </c>
      <c r="G135" s="105">
        <v>3</v>
      </c>
      <c r="H135" s="343">
        <v>0</v>
      </c>
      <c r="I135" s="311">
        <v>3</v>
      </c>
      <c r="J135" s="105">
        <v>1</v>
      </c>
      <c r="K135" s="343">
        <v>1</v>
      </c>
      <c r="L135" s="875"/>
      <c r="M135" s="616"/>
      <c r="N135" s="906"/>
      <c r="O135" s="875"/>
      <c r="P135" s="616"/>
      <c r="Q135" s="877"/>
      <c r="R135" s="875"/>
      <c r="S135" s="616"/>
      <c r="T135" s="877"/>
      <c r="U135" s="596"/>
      <c r="V135" s="616"/>
      <c r="W135" s="617"/>
      <c r="X135" s="623"/>
      <c r="Y135" s="616"/>
      <c r="Z135" s="598"/>
      <c r="AA135" s="596"/>
      <c r="AB135" s="616"/>
      <c r="AC135" s="617"/>
      <c r="AD135" s="763"/>
      <c r="AE135" s="616"/>
      <c r="AF135" s="598"/>
      <c r="AG135" s="596"/>
      <c r="AH135" s="616"/>
      <c r="AI135" s="617"/>
      <c r="AJ135" s="596"/>
      <c r="AK135" s="616"/>
      <c r="AL135" s="617"/>
      <c r="AM135" s="371">
        <f t="shared" ref="AM135:AM144" si="23">C135+F135+I135+L135+O135+R135+U135+X135+AA135+AD135+AG135+AJ135</f>
        <v>4</v>
      </c>
      <c r="AN135" s="344">
        <f t="shared" si="20"/>
        <v>0.23529411764705882</v>
      </c>
      <c r="AO135" s="345">
        <f t="shared" si="12"/>
        <v>8</v>
      </c>
      <c r="AP135" s="346">
        <f t="shared" si="18"/>
        <v>0.47058823529411764</v>
      </c>
      <c r="AQ135" s="347">
        <f t="shared" si="13"/>
        <v>5</v>
      </c>
      <c r="AR135" s="348">
        <f t="shared" si="19"/>
        <v>0.29411764705882354</v>
      </c>
      <c r="AS135" s="500">
        <f>SUM(C135:AL135)</f>
        <v>17</v>
      </c>
    </row>
    <row r="136" spans="1:45" ht="15.75" customHeight="1" thickBot="1" x14ac:dyDescent="0.3">
      <c r="A136" s="930"/>
      <c r="B136" s="349" t="s">
        <v>158</v>
      </c>
      <c r="C136" s="312">
        <v>0</v>
      </c>
      <c r="D136" s="149">
        <v>4</v>
      </c>
      <c r="E136" s="350">
        <v>7</v>
      </c>
      <c r="F136" s="312">
        <v>0</v>
      </c>
      <c r="G136" s="149">
        <v>6</v>
      </c>
      <c r="H136" s="350">
        <v>0</v>
      </c>
      <c r="I136" s="312">
        <v>5</v>
      </c>
      <c r="J136" s="149">
        <v>1</v>
      </c>
      <c r="K136" s="350">
        <v>1</v>
      </c>
      <c r="L136" s="865"/>
      <c r="M136" s="747"/>
      <c r="N136" s="907"/>
      <c r="O136" s="865"/>
      <c r="P136" s="747"/>
      <c r="Q136" s="867"/>
      <c r="R136" s="865"/>
      <c r="S136" s="747"/>
      <c r="T136" s="867"/>
      <c r="U136" s="599"/>
      <c r="V136" s="747"/>
      <c r="W136" s="571"/>
      <c r="X136" s="908"/>
      <c r="Y136" s="747"/>
      <c r="Z136" s="700"/>
      <c r="AA136" s="599"/>
      <c r="AB136" s="747"/>
      <c r="AC136" s="571"/>
      <c r="AD136" s="699"/>
      <c r="AE136" s="747"/>
      <c r="AF136" s="700"/>
      <c r="AG136" s="599"/>
      <c r="AH136" s="747"/>
      <c r="AI136" s="571"/>
      <c r="AJ136" s="599"/>
      <c r="AK136" s="747"/>
      <c r="AL136" s="571"/>
      <c r="AM136" s="378">
        <f t="shared" si="23"/>
        <v>5</v>
      </c>
      <c r="AN136" s="351">
        <f t="shared" si="20"/>
        <v>0.20833333333333334</v>
      </c>
      <c r="AO136" s="352">
        <f t="shared" si="12"/>
        <v>11</v>
      </c>
      <c r="AP136" s="353">
        <f t="shared" si="18"/>
        <v>0.45833333333333331</v>
      </c>
      <c r="AQ136" s="354">
        <f t="shared" si="13"/>
        <v>8</v>
      </c>
      <c r="AR136" s="355">
        <f t="shared" si="19"/>
        <v>0.33333333333333331</v>
      </c>
      <c r="AS136" s="497">
        <f t="shared" ref="AS136:AS144" si="24">SUM(C136:AL136)</f>
        <v>24</v>
      </c>
    </row>
    <row r="137" spans="1:45" ht="15.75" customHeight="1" thickBot="1" x14ac:dyDescent="0.3">
      <c r="A137" s="930"/>
      <c r="B137" s="356" t="s">
        <v>159</v>
      </c>
      <c r="C137" s="324">
        <v>0</v>
      </c>
      <c r="D137" s="111">
        <v>0</v>
      </c>
      <c r="E137" s="357">
        <v>0</v>
      </c>
      <c r="F137" s="324">
        <v>1</v>
      </c>
      <c r="G137" s="111">
        <v>1</v>
      </c>
      <c r="H137" s="357">
        <v>0</v>
      </c>
      <c r="I137" s="324">
        <v>1</v>
      </c>
      <c r="J137" s="111">
        <v>0</v>
      </c>
      <c r="K137" s="357">
        <v>0</v>
      </c>
      <c r="L137" s="888"/>
      <c r="M137" s="634"/>
      <c r="N137" s="909"/>
      <c r="O137" s="888"/>
      <c r="P137" s="634"/>
      <c r="Q137" s="891"/>
      <c r="R137" s="888"/>
      <c r="S137" s="634"/>
      <c r="T137" s="891"/>
      <c r="U137" s="611"/>
      <c r="V137" s="634"/>
      <c r="W137" s="635"/>
      <c r="X137" s="910"/>
      <c r="Y137" s="634"/>
      <c r="Z137" s="613"/>
      <c r="AA137" s="611"/>
      <c r="AB137" s="634"/>
      <c r="AC137" s="635"/>
      <c r="AD137" s="751"/>
      <c r="AE137" s="634"/>
      <c r="AF137" s="613"/>
      <c r="AG137" s="611"/>
      <c r="AH137" s="634"/>
      <c r="AI137" s="635"/>
      <c r="AJ137" s="611"/>
      <c r="AK137" s="634"/>
      <c r="AL137" s="635"/>
      <c r="AM137" s="385">
        <f t="shared" si="23"/>
        <v>2</v>
      </c>
      <c r="AN137" s="358">
        <f t="shared" si="20"/>
        <v>0.66666666666666663</v>
      </c>
      <c r="AO137" s="359">
        <f t="shared" si="12"/>
        <v>1</v>
      </c>
      <c r="AP137" s="360">
        <f t="shared" si="18"/>
        <v>0.33333333333333331</v>
      </c>
      <c r="AQ137" s="361">
        <f t="shared" si="13"/>
        <v>0</v>
      </c>
      <c r="AR137" s="362">
        <f t="shared" si="19"/>
        <v>0</v>
      </c>
      <c r="AS137" s="497">
        <f t="shared" si="24"/>
        <v>3</v>
      </c>
    </row>
    <row r="138" spans="1:45" ht="15.75" customHeight="1" thickBot="1" x14ac:dyDescent="0.3">
      <c r="A138" s="931" t="s">
        <v>160</v>
      </c>
      <c r="B138" s="342" t="s">
        <v>161</v>
      </c>
      <c r="C138" s="311">
        <v>0</v>
      </c>
      <c r="D138" s="105">
        <v>0</v>
      </c>
      <c r="E138" s="343">
        <v>1</v>
      </c>
      <c r="F138" s="311">
        <v>1</v>
      </c>
      <c r="G138" s="105">
        <v>0</v>
      </c>
      <c r="H138" s="343">
        <v>1</v>
      </c>
      <c r="I138" s="311">
        <v>7</v>
      </c>
      <c r="J138" s="105">
        <v>0</v>
      </c>
      <c r="K138" s="343">
        <v>1</v>
      </c>
      <c r="L138" s="875"/>
      <c r="M138" s="616"/>
      <c r="N138" s="906"/>
      <c r="O138" s="875"/>
      <c r="P138" s="616"/>
      <c r="Q138" s="877"/>
      <c r="R138" s="875"/>
      <c r="S138" s="616"/>
      <c r="T138" s="877"/>
      <c r="U138" s="596"/>
      <c r="V138" s="616"/>
      <c r="W138" s="617"/>
      <c r="X138" s="623"/>
      <c r="Y138" s="616"/>
      <c r="Z138" s="598"/>
      <c r="AA138" s="596"/>
      <c r="AB138" s="616"/>
      <c r="AC138" s="617"/>
      <c r="AD138" s="763"/>
      <c r="AE138" s="616"/>
      <c r="AF138" s="598"/>
      <c r="AG138" s="596"/>
      <c r="AH138" s="616"/>
      <c r="AI138" s="617"/>
      <c r="AJ138" s="596"/>
      <c r="AK138" s="616"/>
      <c r="AL138" s="617"/>
      <c r="AM138" s="371">
        <f t="shared" si="23"/>
        <v>8</v>
      </c>
      <c r="AN138" s="344">
        <f t="shared" si="20"/>
        <v>0.72727272727272729</v>
      </c>
      <c r="AO138" s="345">
        <f t="shared" si="12"/>
        <v>0</v>
      </c>
      <c r="AP138" s="346">
        <f t="shared" si="18"/>
        <v>0</v>
      </c>
      <c r="AQ138" s="347">
        <f t="shared" si="13"/>
        <v>3</v>
      </c>
      <c r="AR138" s="348">
        <f t="shared" si="19"/>
        <v>0.27272727272727271</v>
      </c>
      <c r="AS138" s="500">
        <f t="shared" si="24"/>
        <v>11</v>
      </c>
    </row>
    <row r="139" spans="1:45" ht="15.75" customHeight="1" thickBot="1" x14ac:dyDescent="0.3">
      <c r="A139" s="932"/>
      <c r="B139" s="349" t="s">
        <v>158</v>
      </c>
      <c r="C139" s="312">
        <v>0</v>
      </c>
      <c r="D139" s="149">
        <v>0</v>
      </c>
      <c r="E139" s="350">
        <v>2</v>
      </c>
      <c r="F139" s="312">
        <v>1</v>
      </c>
      <c r="G139" s="149">
        <v>0</v>
      </c>
      <c r="H139" s="350">
        <v>1</v>
      </c>
      <c r="I139" s="312">
        <v>7</v>
      </c>
      <c r="J139" s="149">
        <v>0</v>
      </c>
      <c r="K139" s="350">
        <v>1</v>
      </c>
      <c r="L139" s="865"/>
      <c r="M139" s="747"/>
      <c r="N139" s="907"/>
      <c r="O139" s="865"/>
      <c r="P139" s="747"/>
      <c r="Q139" s="867"/>
      <c r="R139" s="865"/>
      <c r="S139" s="747"/>
      <c r="T139" s="867"/>
      <c r="U139" s="599"/>
      <c r="V139" s="747"/>
      <c r="W139" s="571"/>
      <c r="X139" s="908"/>
      <c r="Y139" s="747"/>
      <c r="Z139" s="700"/>
      <c r="AA139" s="599"/>
      <c r="AB139" s="747"/>
      <c r="AC139" s="571"/>
      <c r="AD139" s="699"/>
      <c r="AE139" s="747"/>
      <c r="AF139" s="700"/>
      <c r="AG139" s="599"/>
      <c r="AH139" s="747"/>
      <c r="AI139" s="571"/>
      <c r="AJ139" s="599"/>
      <c r="AK139" s="747"/>
      <c r="AL139" s="571"/>
      <c r="AM139" s="378">
        <f t="shared" si="23"/>
        <v>8</v>
      </c>
      <c r="AN139" s="351">
        <f t="shared" si="20"/>
        <v>0.66666666666666663</v>
      </c>
      <c r="AO139" s="352">
        <f t="shared" si="12"/>
        <v>0</v>
      </c>
      <c r="AP139" s="353">
        <f t="shared" si="18"/>
        <v>0</v>
      </c>
      <c r="AQ139" s="354">
        <f t="shared" si="13"/>
        <v>4</v>
      </c>
      <c r="AR139" s="355">
        <f t="shared" si="19"/>
        <v>0.33333333333333331</v>
      </c>
      <c r="AS139" s="497">
        <f t="shared" si="24"/>
        <v>12</v>
      </c>
    </row>
    <row r="140" spans="1:45" ht="15.75" customHeight="1" thickBot="1" x14ac:dyDescent="0.3">
      <c r="A140" s="933"/>
      <c r="B140" s="356" t="s">
        <v>159</v>
      </c>
      <c r="C140" s="324">
        <v>0</v>
      </c>
      <c r="D140" s="111">
        <v>0</v>
      </c>
      <c r="E140" s="357">
        <v>0</v>
      </c>
      <c r="F140" s="324">
        <v>0</v>
      </c>
      <c r="G140" s="111">
        <v>0</v>
      </c>
      <c r="H140" s="357">
        <v>0</v>
      </c>
      <c r="I140" s="324">
        <v>2</v>
      </c>
      <c r="J140" s="111">
        <v>0</v>
      </c>
      <c r="K140" s="357">
        <v>0</v>
      </c>
      <c r="L140" s="888"/>
      <c r="M140" s="634"/>
      <c r="N140" s="909"/>
      <c r="O140" s="888"/>
      <c r="P140" s="634"/>
      <c r="Q140" s="891"/>
      <c r="R140" s="888"/>
      <c r="S140" s="634"/>
      <c r="T140" s="891"/>
      <c r="U140" s="611"/>
      <c r="V140" s="634"/>
      <c r="W140" s="635"/>
      <c r="X140" s="910"/>
      <c r="Y140" s="634"/>
      <c r="Z140" s="613"/>
      <c r="AA140" s="611"/>
      <c r="AB140" s="634"/>
      <c r="AC140" s="635"/>
      <c r="AD140" s="751"/>
      <c r="AE140" s="634"/>
      <c r="AF140" s="613"/>
      <c r="AG140" s="611"/>
      <c r="AH140" s="634"/>
      <c r="AI140" s="635"/>
      <c r="AJ140" s="611"/>
      <c r="AK140" s="634"/>
      <c r="AL140" s="635"/>
      <c r="AM140" s="385">
        <f t="shared" si="23"/>
        <v>2</v>
      </c>
      <c r="AN140" s="358">
        <f t="shared" si="20"/>
        <v>1</v>
      </c>
      <c r="AO140" s="359">
        <f t="shared" si="12"/>
        <v>0</v>
      </c>
      <c r="AP140" s="360">
        <f t="shared" si="18"/>
        <v>0</v>
      </c>
      <c r="AQ140" s="361">
        <f t="shared" si="13"/>
        <v>0</v>
      </c>
      <c r="AR140" s="362">
        <f t="shared" si="19"/>
        <v>0</v>
      </c>
      <c r="AS140" s="497">
        <f t="shared" si="24"/>
        <v>2</v>
      </c>
    </row>
    <row r="141" spans="1:45" ht="15.75" customHeight="1" thickBot="1" x14ac:dyDescent="0.3">
      <c r="A141" s="363" t="s">
        <v>162</v>
      </c>
      <c r="B141" s="364" t="s">
        <v>163</v>
      </c>
      <c r="C141" s="320">
        <v>0</v>
      </c>
      <c r="D141" s="87">
        <v>0</v>
      </c>
      <c r="E141" s="365">
        <v>0</v>
      </c>
      <c r="F141" s="320">
        <v>0</v>
      </c>
      <c r="G141" s="87">
        <v>0</v>
      </c>
      <c r="H141" s="365">
        <v>0</v>
      </c>
      <c r="I141" s="320">
        <v>1</v>
      </c>
      <c r="J141" s="87">
        <v>0</v>
      </c>
      <c r="K141" s="365">
        <v>1</v>
      </c>
      <c r="L141" s="881"/>
      <c r="M141" s="757"/>
      <c r="N141" s="911"/>
      <c r="O141" s="881"/>
      <c r="P141" s="757"/>
      <c r="Q141" s="912"/>
      <c r="R141" s="881"/>
      <c r="S141" s="757"/>
      <c r="T141" s="912"/>
      <c r="U141" s="626"/>
      <c r="V141" s="757"/>
      <c r="W141" s="913"/>
      <c r="X141" s="626"/>
      <c r="Y141" s="627"/>
      <c r="Z141" s="631"/>
      <c r="AA141" s="626"/>
      <c r="AB141" s="627"/>
      <c r="AC141" s="628"/>
      <c r="AD141" s="673"/>
      <c r="AE141" s="627"/>
      <c r="AF141" s="631"/>
      <c r="AG141" s="626"/>
      <c r="AH141" s="627"/>
      <c r="AI141" s="628"/>
      <c r="AJ141" s="626"/>
      <c r="AK141" s="627"/>
      <c r="AL141" s="628"/>
      <c r="AM141" s="546">
        <f t="shared" si="23"/>
        <v>1</v>
      </c>
      <c r="AN141" s="366">
        <f t="shared" si="20"/>
        <v>0.5</v>
      </c>
      <c r="AO141" s="367">
        <f t="shared" si="12"/>
        <v>0</v>
      </c>
      <c r="AP141" s="368">
        <f t="shared" si="18"/>
        <v>0</v>
      </c>
      <c r="AQ141" s="369">
        <f t="shared" si="13"/>
        <v>1</v>
      </c>
      <c r="AR141" s="370">
        <f t="shared" si="19"/>
        <v>0.5</v>
      </c>
      <c r="AS141" s="500">
        <f t="shared" si="24"/>
        <v>2</v>
      </c>
    </row>
    <row r="142" spans="1:45" s="185" customFormat="1" ht="15.75" customHeight="1" thickBot="1" x14ac:dyDescent="0.3">
      <c r="A142" s="931" t="s">
        <v>164</v>
      </c>
      <c r="B142" s="342" t="s">
        <v>165</v>
      </c>
      <c r="C142" s="76">
        <v>3</v>
      </c>
      <c r="D142" s="105">
        <v>2</v>
      </c>
      <c r="E142" s="106">
        <v>0</v>
      </c>
      <c r="F142" s="76">
        <v>8</v>
      </c>
      <c r="G142" s="105">
        <v>3</v>
      </c>
      <c r="H142" s="106">
        <v>0</v>
      </c>
      <c r="I142" s="76">
        <v>11</v>
      </c>
      <c r="J142" s="105">
        <v>3</v>
      </c>
      <c r="K142" s="106">
        <v>1</v>
      </c>
      <c r="L142" s="596"/>
      <c r="M142" s="616"/>
      <c r="N142" s="914"/>
      <c r="O142" s="596"/>
      <c r="P142" s="616"/>
      <c r="Q142" s="617"/>
      <c r="R142" s="596"/>
      <c r="S142" s="616"/>
      <c r="T142" s="617"/>
      <c r="U142" s="596"/>
      <c r="V142" s="616"/>
      <c r="W142" s="617"/>
      <c r="X142" s="623"/>
      <c r="Y142" s="616"/>
      <c r="Z142" s="598"/>
      <c r="AA142" s="596"/>
      <c r="AB142" s="616"/>
      <c r="AC142" s="617"/>
      <c r="AD142" s="763"/>
      <c r="AE142" s="616"/>
      <c r="AF142" s="598"/>
      <c r="AG142" s="596"/>
      <c r="AH142" s="616"/>
      <c r="AI142" s="617"/>
      <c r="AJ142" s="596"/>
      <c r="AK142" s="616"/>
      <c r="AL142" s="617"/>
      <c r="AM142" s="371">
        <f t="shared" si="23"/>
        <v>22</v>
      </c>
      <c r="AN142" s="372">
        <f t="shared" si="20"/>
        <v>0.70967741935483875</v>
      </c>
      <c r="AO142" s="373">
        <f t="shared" si="12"/>
        <v>8</v>
      </c>
      <c r="AP142" s="374">
        <f t="shared" si="18"/>
        <v>0.25806451612903225</v>
      </c>
      <c r="AQ142" s="375">
        <f t="shared" si="13"/>
        <v>1</v>
      </c>
      <c r="AR142" s="376">
        <f t="shared" si="19"/>
        <v>3.2258064516129031E-2</v>
      </c>
      <c r="AS142" s="500">
        <f t="shared" si="24"/>
        <v>31</v>
      </c>
    </row>
    <row r="143" spans="1:45" s="185" customFormat="1" ht="15.75" customHeight="1" thickBot="1" x14ac:dyDescent="0.3">
      <c r="A143" s="932"/>
      <c r="B143" s="349" t="s">
        <v>158</v>
      </c>
      <c r="C143" s="85">
        <v>2</v>
      </c>
      <c r="D143" s="149">
        <v>2</v>
      </c>
      <c r="E143" s="377">
        <v>0</v>
      </c>
      <c r="F143" s="85">
        <v>10</v>
      </c>
      <c r="G143" s="149">
        <v>3</v>
      </c>
      <c r="H143" s="377">
        <v>0</v>
      </c>
      <c r="I143" s="85">
        <v>16</v>
      </c>
      <c r="J143" s="149">
        <v>3</v>
      </c>
      <c r="K143" s="377">
        <v>1</v>
      </c>
      <c r="L143" s="599"/>
      <c r="M143" s="747"/>
      <c r="N143" s="915"/>
      <c r="O143" s="599"/>
      <c r="P143" s="747"/>
      <c r="Q143" s="571"/>
      <c r="R143" s="599"/>
      <c r="S143" s="747"/>
      <c r="T143" s="571"/>
      <c r="U143" s="599"/>
      <c r="V143" s="747"/>
      <c r="W143" s="571"/>
      <c r="X143" s="908"/>
      <c r="Y143" s="747"/>
      <c r="Z143" s="700"/>
      <c r="AA143" s="599"/>
      <c r="AB143" s="747"/>
      <c r="AC143" s="571"/>
      <c r="AD143" s="699"/>
      <c r="AE143" s="747"/>
      <c r="AF143" s="700"/>
      <c r="AG143" s="599"/>
      <c r="AH143" s="747"/>
      <c r="AI143" s="571"/>
      <c r="AJ143" s="599"/>
      <c r="AK143" s="747"/>
      <c r="AL143" s="571"/>
      <c r="AM143" s="378">
        <f t="shared" si="23"/>
        <v>28</v>
      </c>
      <c r="AN143" s="379">
        <f t="shared" si="20"/>
        <v>0.7567567567567568</v>
      </c>
      <c r="AO143" s="380">
        <f t="shared" si="12"/>
        <v>8</v>
      </c>
      <c r="AP143" s="381">
        <f t="shared" si="18"/>
        <v>0.21621621621621623</v>
      </c>
      <c r="AQ143" s="382">
        <f t="shared" si="13"/>
        <v>1</v>
      </c>
      <c r="AR143" s="383">
        <f t="shared" si="19"/>
        <v>2.7027027027027029E-2</v>
      </c>
      <c r="AS143" s="497">
        <f t="shared" si="24"/>
        <v>37</v>
      </c>
    </row>
    <row r="144" spans="1:45" s="185" customFormat="1" ht="15.75" customHeight="1" thickBot="1" x14ac:dyDescent="0.3">
      <c r="A144" s="933"/>
      <c r="B144" s="356" t="s">
        <v>159</v>
      </c>
      <c r="C144" s="97">
        <v>2</v>
      </c>
      <c r="D144" s="111">
        <v>1</v>
      </c>
      <c r="E144" s="384">
        <v>0</v>
      </c>
      <c r="F144" s="97">
        <v>0</v>
      </c>
      <c r="G144" s="111">
        <v>1</v>
      </c>
      <c r="H144" s="384">
        <v>0</v>
      </c>
      <c r="I144" s="97">
        <v>0</v>
      </c>
      <c r="J144" s="111">
        <v>0</v>
      </c>
      <c r="K144" s="384">
        <v>0</v>
      </c>
      <c r="L144" s="611"/>
      <c r="M144" s="634"/>
      <c r="N144" s="916"/>
      <c r="O144" s="611"/>
      <c r="P144" s="634"/>
      <c r="Q144" s="635"/>
      <c r="R144" s="611"/>
      <c r="S144" s="634"/>
      <c r="T144" s="635"/>
      <c r="U144" s="611"/>
      <c r="V144" s="634"/>
      <c r="W144" s="635"/>
      <c r="X144" s="910"/>
      <c r="Y144" s="634"/>
      <c r="Z144" s="613"/>
      <c r="AA144" s="611"/>
      <c r="AB144" s="634"/>
      <c r="AC144" s="635"/>
      <c r="AD144" s="751"/>
      <c r="AE144" s="634"/>
      <c r="AF144" s="613"/>
      <c r="AG144" s="611"/>
      <c r="AH144" s="634"/>
      <c r="AI144" s="635"/>
      <c r="AJ144" s="611"/>
      <c r="AK144" s="634"/>
      <c r="AL144" s="635"/>
      <c r="AM144" s="385">
        <f t="shared" si="23"/>
        <v>2</v>
      </c>
      <c r="AN144" s="386">
        <f t="shared" si="20"/>
        <v>0.5</v>
      </c>
      <c r="AO144" s="387">
        <f t="shared" si="12"/>
        <v>2</v>
      </c>
      <c r="AP144" s="388">
        <f t="shared" si="18"/>
        <v>0.5</v>
      </c>
      <c r="AQ144" s="389">
        <f t="shared" si="13"/>
        <v>0</v>
      </c>
      <c r="AR144" s="390">
        <f t="shared" si="19"/>
        <v>0</v>
      </c>
      <c r="AS144" s="497">
        <f t="shared" si="24"/>
        <v>4</v>
      </c>
    </row>
    <row r="145" spans="1:45" ht="15.75" customHeight="1" thickBot="1" x14ac:dyDescent="0.3">
      <c r="A145" s="934" t="s">
        <v>166</v>
      </c>
      <c r="B145" s="935"/>
      <c r="C145" s="936" t="s">
        <v>4</v>
      </c>
      <c r="D145" s="937"/>
      <c r="E145" s="938"/>
      <c r="F145" s="936" t="s">
        <v>5</v>
      </c>
      <c r="G145" s="937"/>
      <c r="H145" s="937"/>
      <c r="I145" s="936" t="s">
        <v>6</v>
      </c>
      <c r="J145" s="937" t="s">
        <v>6</v>
      </c>
      <c r="K145" s="938" t="s">
        <v>6</v>
      </c>
      <c r="L145" s="939" t="s">
        <v>7</v>
      </c>
      <c r="M145" s="940" t="s">
        <v>6</v>
      </c>
      <c r="N145" s="941" t="s">
        <v>6</v>
      </c>
      <c r="O145" s="923"/>
      <c r="P145" s="924"/>
      <c r="Q145" s="925"/>
      <c r="R145" s="923"/>
      <c r="S145" s="924"/>
      <c r="T145" s="925"/>
      <c r="U145" s="919"/>
      <c r="V145" s="919"/>
      <c r="W145" s="920"/>
      <c r="X145" s="918"/>
      <c r="Y145" s="919"/>
      <c r="Z145" s="920"/>
      <c r="AA145" s="918"/>
      <c r="AB145" s="919"/>
      <c r="AC145" s="920"/>
      <c r="AD145" s="918"/>
      <c r="AE145" s="919"/>
      <c r="AF145" s="919"/>
      <c r="AG145" s="918"/>
      <c r="AH145" s="919"/>
      <c r="AI145" s="920"/>
      <c r="AJ145" s="918"/>
      <c r="AK145" s="919"/>
      <c r="AL145" s="920"/>
      <c r="AM145" s="338" t="s">
        <v>16</v>
      </c>
      <c r="AN145" s="339" t="s">
        <v>17</v>
      </c>
      <c r="AO145" s="340" t="s">
        <v>18</v>
      </c>
      <c r="AP145" s="340" t="s">
        <v>17</v>
      </c>
      <c r="AQ145" s="341" t="s">
        <v>100</v>
      </c>
      <c r="AR145" s="341" t="s">
        <v>17</v>
      </c>
      <c r="AS145" s="195" t="s">
        <v>101</v>
      </c>
    </row>
    <row r="146" spans="1:45" ht="15.75" customHeight="1" thickBot="1" x14ac:dyDescent="0.3">
      <c r="A146" s="921" t="s">
        <v>167</v>
      </c>
      <c r="B146" s="922"/>
      <c r="C146" s="391">
        <v>0</v>
      </c>
      <c r="D146" s="145">
        <v>0</v>
      </c>
      <c r="E146" s="392">
        <v>0</v>
      </c>
      <c r="F146" s="131">
        <v>0</v>
      </c>
      <c r="G146" s="393">
        <v>0</v>
      </c>
      <c r="H146" s="394">
        <v>0</v>
      </c>
      <c r="I146" s="131">
        <v>0</v>
      </c>
      <c r="J146" s="143">
        <v>0</v>
      </c>
      <c r="K146" s="134">
        <v>0</v>
      </c>
      <c r="L146" s="658"/>
      <c r="M146" s="785"/>
      <c r="N146" s="660"/>
      <c r="O146" s="658"/>
      <c r="P146" s="785"/>
      <c r="Q146" s="660"/>
      <c r="R146" s="658"/>
      <c r="S146" s="785"/>
      <c r="T146" s="660"/>
      <c r="U146" s="661"/>
      <c r="V146" s="785"/>
      <c r="W146" s="660"/>
      <c r="X146" s="658"/>
      <c r="Y146" s="785"/>
      <c r="Z146" s="660"/>
      <c r="AA146" s="658"/>
      <c r="AB146" s="917"/>
      <c r="AC146" s="660"/>
      <c r="AD146" s="658"/>
      <c r="AE146" s="917"/>
      <c r="AF146" s="660"/>
      <c r="AG146" s="658"/>
      <c r="AH146" s="785"/>
      <c r="AI146" s="663"/>
      <c r="AJ146" s="658"/>
      <c r="AK146" s="917"/>
      <c r="AL146" s="660"/>
      <c r="AM146" s="495">
        <f>C146+F146+I146+L146+O146+R146+U146+X146+AA146+AD146+AG146+AJ146</f>
        <v>0</v>
      </c>
      <c r="AN146" s="135" t="e">
        <f t="shared" si="20"/>
        <v>#DIV/0!</v>
      </c>
      <c r="AO146" s="191">
        <f t="shared" si="12"/>
        <v>0</v>
      </c>
      <c r="AP146" s="200" t="e">
        <f t="shared" si="18"/>
        <v>#DIV/0!</v>
      </c>
      <c r="AQ146" s="114">
        <f t="shared" si="13"/>
        <v>0</v>
      </c>
      <c r="AR146" s="115" t="e">
        <f t="shared" si="19"/>
        <v>#DIV/0!</v>
      </c>
      <c r="AS146" s="498">
        <f>SUM(C146:AL146)</f>
        <v>0</v>
      </c>
    </row>
    <row r="147" spans="1:45" x14ac:dyDescent="0.25">
      <c r="O147" s="314" t="s">
        <v>168</v>
      </c>
      <c r="AS147" s="314" t="s">
        <v>194</v>
      </c>
    </row>
    <row r="178" spans="6:8" x14ac:dyDescent="0.25">
      <c r="F178" s="418"/>
      <c r="G178" s="419"/>
      <c r="H178" s="420"/>
    </row>
    <row r="197" spans="2:2" x14ac:dyDescent="0.25">
      <c r="B197" s="1" t="e">
        <f>IF(#REF!=1,"E N E R O     2 0 1 9",IF(#REF!=2,"F E B R E R O    2 0 1 9",IF(#REF!=3,"M A R Z O     2 0 1 9",IF(#REF!=4,"A B R I L    2 0 1 9",IF(#REF!=5,"M A Y O     2 0 1 9",IF(#REF!=6,"J U N I O     2 0 1 9",IF(#REF!=7,"J U L I O      2 0 1 9",IF(#REF!=8,"A G O S T O     2 0 1 9",IF(#REF!=9,"S E P T I E M B R E     2 0 1 9",IF(#REF!=10,"O C T U B R E     2 0 1 9",IF(#REF!=11,"N O V I E M B  R E    2 0 1 9",IF(#REF!=12,"D I C I E M B R E    2 0 1 9",))))))))))))</f>
        <v>#REF!</v>
      </c>
    </row>
  </sheetData>
  <sheetProtection algorithmName="SHA-512" hashValue="tD2dugtP49OAkcYJ7KB1x4cjMCpWf0jjgPbRLOB2+7qCtfWZ762cZJFdicN1ib6qbjIqIte/osa8FcB/PMYaig==" saltValue="1QGkLpTBKXeFIHa5yH4wpQ==" spinCount="100000" sheet="1" objects="1" scenarios="1" formatCells="0" formatColumns="0" formatRows="0" autoFilter="0"/>
  <mergeCells count="150">
    <mergeCell ref="A1:AS3"/>
    <mergeCell ref="A5:AS6"/>
    <mergeCell ref="A7:B7"/>
    <mergeCell ref="C7:E7"/>
    <mergeCell ref="F7:H7"/>
    <mergeCell ref="I7:K7"/>
    <mergeCell ref="L7:N7"/>
    <mergeCell ref="O7:Q7"/>
    <mergeCell ref="R7:T7"/>
    <mergeCell ref="U7:W7"/>
    <mergeCell ref="AN7:AN9"/>
    <mergeCell ref="AO7:AO9"/>
    <mergeCell ref="AP7:AP9"/>
    <mergeCell ref="AQ7:AQ9"/>
    <mergeCell ref="AR7:AR9"/>
    <mergeCell ref="AS7:AS9"/>
    <mergeCell ref="X7:Z7"/>
    <mergeCell ref="AA7:AC7"/>
    <mergeCell ref="AD7:AF7"/>
    <mergeCell ref="AG7:AI7"/>
    <mergeCell ref="AJ7:AL7"/>
    <mergeCell ref="AM7:AM9"/>
    <mergeCell ref="A26:B26"/>
    <mergeCell ref="A27:B27"/>
    <mergeCell ref="A29:B29"/>
    <mergeCell ref="A30:A37"/>
    <mergeCell ref="A38:B38"/>
    <mergeCell ref="A9:B9"/>
    <mergeCell ref="A10:A18"/>
    <mergeCell ref="A19:A20"/>
    <mergeCell ref="A21:A24"/>
    <mergeCell ref="A25:B25"/>
    <mergeCell ref="A49:B49"/>
    <mergeCell ref="A50:A55"/>
    <mergeCell ref="A56:B56"/>
    <mergeCell ref="A57:B57"/>
    <mergeCell ref="A58:B58"/>
    <mergeCell ref="A59:B59"/>
    <mergeCell ref="A39:A41"/>
    <mergeCell ref="A42:B42"/>
    <mergeCell ref="A43:B43"/>
    <mergeCell ref="A44:A46"/>
    <mergeCell ref="A47:B47"/>
    <mergeCell ref="A48:B48"/>
    <mergeCell ref="F76:H76"/>
    <mergeCell ref="I76:K76"/>
    <mergeCell ref="L76:N76"/>
    <mergeCell ref="O76:Q76"/>
    <mergeCell ref="AJ76:AL76"/>
    <mergeCell ref="A77:B77"/>
    <mergeCell ref="A60:B60"/>
    <mergeCell ref="A61:A67"/>
    <mergeCell ref="A68:A71"/>
    <mergeCell ref="A72:A75"/>
    <mergeCell ref="A76:B76"/>
    <mergeCell ref="C76:E76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99:B99"/>
    <mergeCell ref="A100:B100"/>
    <mergeCell ref="A101:B101"/>
    <mergeCell ref="A102:B102"/>
    <mergeCell ref="A103:B103"/>
    <mergeCell ref="A88:B88"/>
    <mergeCell ref="A94:B94"/>
    <mergeCell ref="A95:B95"/>
    <mergeCell ref="A96:B96"/>
    <mergeCell ref="A97:B97"/>
    <mergeCell ref="A98:B98"/>
    <mergeCell ref="A112:B112"/>
    <mergeCell ref="A113:B113"/>
    <mergeCell ref="C113:E113"/>
    <mergeCell ref="F113:H113"/>
    <mergeCell ref="I113:K113"/>
    <mergeCell ref="L113:N113"/>
    <mergeCell ref="A106:B106"/>
    <mergeCell ref="A107:B107"/>
    <mergeCell ref="A108:B108"/>
    <mergeCell ref="A109:B109"/>
    <mergeCell ref="A110:B110"/>
    <mergeCell ref="A111:B111"/>
    <mergeCell ref="AG113:AI113"/>
    <mergeCell ref="AJ113:AL113"/>
    <mergeCell ref="A114:B114"/>
    <mergeCell ref="A115:B115"/>
    <mergeCell ref="A116:B116"/>
    <mergeCell ref="C116:E116"/>
    <mergeCell ref="F116:H116"/>
    <mergeCell ref="I116:K116"/>
    <mergeCell ref="L116:N116"/>
    <mergeCell ref="O116:Q116"/>
    <mergeCell ref="O113:Q113"/>
    <mergeCell ref="R113:T113"/>
    <mergeCell ref="U113:W113"/>
    <mergeCell ref="X113:Z113"/>
    <mergeCell ref="AA113:AC113"/>
    <mergeCell ref="AD113:AF113"/>
    <mergeCell ref="AJ116:AL116"/>
    <mergeCell ref="AD116:AF116"/>
    <mergeCell ref="AG116:AI116"/>
    <mergeCell ref="A117:B117"/>
    <mergeCell ref="A118:B118"/>
    <mergeCell ref="A119:B119"/>
    <mergeCell ref="A120:B120"/>
    <mergeCell ref="A121:A123"/>
    <mergeCell ref="R116:T116"/>
    <mergeCell ref="U116:W116"/>
    <mergeCell ref="X116:Z116"/>
    <mergeCell ref="AA116:AC116"/>
    <mergeCell ref="A134:B134"/>
    <mergeCell ref="C134:E134"/>
    <mergeCell ref="F134:H134"/>
    <mergeCell ref="I134:K134"/>
    <mergeCell ref="L134:N134"/>
    <mergeCell ref="O134:Q134"/>
    <mergeCell ref="A124:A126"/>
    <mergeCell ref="A127:A129"/>
    <mergeCell ref="A130:A133"/>
    <mergeCell ref="AJ145:AL145"/>
    <mergeCell ref="A146:B146"/>
    <mergeCell ref="R145:T145"/>
    <mergeCell ref="U145:W145"/>
    <mergeCell ref="X145:Z145"/>
    <mergeCell ref="AA145:AC145"/>
    <mergeCell ref="AD145:AF145"/>
    <mergeCell ref="AG145:AI145"/>
    <mergeCell ref="AJ134:AL134"/>
    <mergeCell ref="A135:A137"/>
    <mergeCell ref="A138:A140"/>
    <mergeCell ref="A142:A144"/>
    <mergeCell ref="A145:B145"/>
    <mergeCell ref="C145:E145"/>
    <mergeCell ref="F145:H145"/>
    <mergeCell ref="I145:K145"/>
    <mergeCell ref="L145:N145"/>
    <mergeCell ref="O145:Q145"/>
    <mergeCell ref="R134:T134"/>
    <mergeCell ref="U134:W134"/>
    <mergeCell ref="X134:Z134"/>
    <mergeCell ref="AA134:AC134"/>
    <mergeCell ref="AD134:AF134"/>
    <mergeCell ref="AG134:AI134"/>
  </mergeCells>
  <conditionalFormatting sqref="W10:W11 C57:N57 P57:U57 W77:W83 W114:W115 C107:W112 AA113:AL113 W19:W20 C50:Z56 C58:U60 V57:Z60 W27:W28 C19:L20 X32:Z35 X25:Z25 AO135:AO144 AQ135:AQ144 N25:W26 N27:U28 N19:U20 C77:L79 N77:U79 C99:U99 C95:L98 N95:U98 N29:W35 C94:U94 C89:F93 H89:I93 K89:L93 N89:N93 C117:H133 C135:AM144 W94:W99 O21:Q22 AD32:AI35 AD50:AD60 AB25 AE25:AI25 V67:W67 AA60 AA57 AD37:AI37 X37:Z37 C88:U88 W88 AQ88:AQ106 AM88:AM106 AR95:AR106 AP95:AP106 AN95:AN106 C102:AL106 C85:AR87 N24:Q24 C25:L28 AQ39:AQ48 N37:W49 AR38:AR48 AM38:AP48 X39:AA41 AC39:AD41 AF39:AL41 M37:M45 AB38:AB41 AE38:AE41 C10:U11 I117:N119 I121:N133 I120:J120 L120:N120 C114:U115 C84:AL84 AM77:AM84 AM49:AR49 AF60:AM60 AO60 AQ60 AN60:AN71 AP60:AP71 AR60:AR71 AO77:AO84 AQ77:AQ84 AO88:AO106 AM37 AO27:AO37 AF50:AR59 AM25:AM35 C38:L49 C12:W16 C80:U83 C21:I22 K21:K22 C24:I24 K24:L24 C29:K29 C37:D37 F37:L37 F34:L35 F30:K33 C67:T71 C61:W66">
    <cfRule type="containsBlanks" dxfId="232" priority="233">
      <formula>LEN(TRIM(C10))=0</formula>
    </cfRule>
  </conditionalFormatting>
  <conditionalFormatting sqref="V10:V11 V77:V83 V114:V115 V19:V20 V27:V28 V94:V99 V88">
    <cfRule type="containsBlanks" dxfId="231" priority="232">
      <formula>LEN(TRIM(V10))=0</formula>
    </cfRule>
  </conditionalFormatting>
  <conditionalFormatting sqref="O57">
    <cfRule type="containsBlanks" dxfId="230" priority="231">
      <formula>LEN(TRIM(O57))=0</formula>
    </cfRule>
  </conditionalFormatting>
  <conditionalFormatting sqref="W100:W101 C100:U101">
    <cfRule type="containsBlanks" dxfId="229" priority="230">
      <formula>LEN(TRIM(C100))=0</formula>
    </cfRule>
  </conditionalFormatting>
  <conditionalFormatting sqref="V100:V101">
    <cfRule type="containsBlanks" dxfId="228" priority="229">
      <formula>LEN(TRIM(V100))=0</formula>
    </cfRule>
  </conditionalFormatting>
  <conditionalFormatting sqref="C113">
    <cfRule type="containsBlanks" dxfId="227" priority="228">
      <formula>LEN(TRIM(C113))=0</formula>
    </cfRule>
  </conditionalFormatting>
  <conditionalFormatting sqref="F113 I113 L113 O113 R113 U113 X113 AA113 AD113 AG113 AJ113">
    <cfRule type="containsBlanks" dxfId="226" priority="227">
      <formula>LEN(TRIM(F113))=0</formula>
    </cfRule>
  </conditionalFormatting>
  <conditionalFormatting sqref="C116">
    <cfRule type="containsBlanks" dxfId="225" priority="226">
      <formula>LEN(TRIM(C116))=0</formula>
    </cfRule>
  </conditionalFormatting>
  <conditionalFormatting sqref="F116 I116 L116 O116 R116 U116 X116 AA116 AD116 AG116 AJ116">
    <cfRule type="containsBlanks" dxfId="224" priority="225">
      <formula>LEN(TRIM(F116))=0</formula>
    </cfRule>
  </conditionalFormatting>
  <conditionalFormatting sqref="AA134 AD134 AJ134 AG134">
    <cfRule type="containsBlanks" dxfId="223" priority="224">
      <formula>LEN(TRIM(AA134))=0</formula>
    </cfRule>
  </conditionalFormatting>
  <conditionalFormatting sqref="O145 R145 U145 X145 AA145 AD145 AG145 AJ145">
    <cfRule type="containsBlanks" dxfId="222" priority="223">
      <formula>LEN(TRIM(O145))=0</formula>
    </cfRule>
  </conditionalFormatting>
  <conditionalFormatting sqref="X113:AL113 X116:AL116 AA145:AL146 AA134:AL134">
    <cfRule type="containsBlanks" dxfId="221" priority="222">
      <formula>LEN(TRIM(X113))=0</formula>
    </cfRule>
  </conditionalFormatting>
  <conditionalFormatting sqref="AM107:AR112 AM114:AR115 AR135:AR144 AP135:AP144 AA146:AR146 AM10:AR21 AN135:AN144 AQ38 AR88:AR93 AN88:AN93 AO25:AO26 AM61:AM71 AQ61:AQ71 AO61:AO71 AN77:AN84 AP77:AP84 AR77:AR84 AP88:AP93 AM117:AR133 AQ22:AR22 AP25:AR37 AN25:AN37 AM22:AP24">
    <cfRule type="containsBlanks" dxfId="220" priority="221">
      <formula>LEN(TRIM(AA10))=0</formula>
    </cfRule>
  </conditionalFormatting>
  <conditionalFormatting sqref="V18">
    <cfRule type="containsBlanks" dxfId="219" priority="219">
      <formula>LEN(TRIM(V18))=0</formula>
    </cfRule>
  </conditionalFormatting>
  <conditionalFormatting sqref="C18:U18 W18">
    <cfRule type="containsBlanks" dxfId="218" priority="220">
      <formula>LEN(TRIM(C18))=0</formula>
    </cfRule>
  </conditionalFormatting>
  <conditionalFormatting sqref="C17:D17 I17:W17 F17:G17">
    <cfRule type="containsBlanks" dxfId="217" priority="218">
      <formula>LEN(TRIM(C17))=0</formula>
    </cfRule>
  </conditionalFormatting>
  <conditionalFormatting sqref="AD134 AJ134">
    <cfRule type="containsBlanks" dxfId="216" priority="217">
      <formula>LEN(TRIM(AD134))=0</formula>
    </cfRule>
  </conditionalFormatting>
  <conditionalFormatting sqref="C76">
    <cfRule type="containsBlanks" dxfId="215" priority="216">
      <formula>LEN(TRIM(C76))=0</formula>
    </cfRule>
  </conditionalFormatting>
  <conditionalFormatting sqref="C76:E76">
    <cfRule type="containsBlanks" dxfId="214" priority="215">
      <formula>LEN(TRIM(C76))=0</formula>
    </cfRule>
  </conditionalFormatting>
  <conditionalFormatting sqref="F76 I76">
    <cfRule type="containsBlanks" dxfId="213" priority="214">
      <formula>LEN(TRIM(F76))=0</formula>
    </cfRule>
  </conditionalFormatting>
  <conditionalFormatting sqref="F76:K76">
    <cfRule type="containsBlanks" dxfId="212" priority="213">
      <formula>LEN(TRIM(F76))=0</formula>
    </cfRule>
  </conditionalFormatting>
  <conditionalFormatting sqref="L76 O76 R76 U76 X76">
    <cfRule type="containsBlanks" dxfId="211" priority="212">
      <formula>LEN(TRIM(L76))=0</formula>
    </cfRule>
  </conditionalFormatting>
  <conditionalFormatting sqref="L76:Z76">
    <cfRule type="containsBlanks" dxfId="210" priority="211">
      <formula>LEN(TRIM(L76))=0</formula>
    </cfRule>
  </conditionalFormatting>
  <conditionalFormatting sqref="O134 R134 U134 X134">
    <cfRule type="containsBlanks" dxfId="209" priority="210">
      <formula>LEN(TRIM(O134))=0</formula>
    </cfRule>
  </conditionalFormatting>
  <conditionalFormatting sqref="AA76 AG76">
    <cfRule type="containsBlanks" dxfId="208" priority="209">
      <formula>LEN(TRIM(AA76))=0</formula>
    </cfRule>
  </conditionalFormatting>
  <conditionalFormatting sqref="AA76:AC76 AG76:AI76">
    <cfRule type="containsBlanks" dxfId="207" priority="208">
      <formula>LEN(TRIM(AA76))=0</formula>
    </cfRule>
  </conditionalFormatting>
  <conditionalFormatting sqref="H17">
    <cfRule type="containsBlanks" dxfId="206" priority="207">
      <formula>LEN(TRIM(H17))=0</formula>
    </cfRule>
  </conditionalFormatting>
  <conditionalFormatting sqref="E17">
    <cfRule type="containsBlanks" dxfId="205" priority="206">
      <formula>LEN(TRIM(E17))=0</formula>
    </cfRule>
  </conditionalFormatting>
  <conditionalFormatting sqref="AA134 AG134">
    <cfRule type="containsBlanks" dxfId="204" priority="205">
      <formula>LEN(TRIM(AA134))=0</formula>
    </cfRule>
  </conditionalFormatting>
  <conditionalFormatting sqref="AD76">
    <cfRule type="containsBlanks" dxfId="203" priority="204">
      <formula>LEN(TRIM(AD76))=0</formula>
    </cfRule>
  </conditionalFormatting>
  <conditionalFormatting sqref="AD76:AF76">
    <cfRule type="containsBlanks" dxfId="202" priority="203">
      <formula>LEN(TRIM(AD76))=0</formula>
    </cfRule>
  </conditionalFormatting>
  <conditionalFormatting sqref="Y10:Y11 Y18 Y30:Y31 Y38 Y43 Y48:Y49 X12:Z16 X19:Z20 X44:Z46 X61:Z66 X27:Z28 Y67:Z67">
    <cfRule type="containsBlanks" dxfId="201" priority="202">
      <formula>LEN(TRIM(X10))=0</formula>
    </cfRule>
  </conditionalFormatting>
  <conditionalFormatting sqref="X10:X11 X18 X30:X31 X38 X43 X48:X49 Z10:Z11 Z18 Z30:Z31 Z38 Z43 Z48:Z49">
    <cfRule type="containsBlanks" dxfId="200" priority="201">
      <formula>LEN(TRIM(X10))=0</formula>
    </cfRule>
  </conditionalFormatting>
  <conditionalFormatting sqref="X17:Z17 X29:Z29 X26:Z26 X42:Z42 X47:Z47">
    <cfRule type="containsBlanks" dxfId="199" priority="200">
      <formula>LEN(TRIM(X17))=0</formula>
    </cfRule>
  </conditionalFormatting>
  <conditionalFormatting sqref="X77:X83 Z77:Z83 Z94:Z99 X94:X99 Z88 X88">
    <cfRule type="containsBlanks" dxfId="198" priority="199">
      <formula>LEN(TRIM(X77))=0</formula>
    </cfRule>
  </conditionalFormatting>
  <conditionalFormatting sqref="Y77:Y83 Y94:Y99 Y88">
    <cfRule type="containsBlanks" dxfId="197" priority="198">
      <formula>LEN(TRIM(Y77))=0</formula>
    </cfRule>
  </conditionalFormatting>
  <conditionalFormatting sqref="Z100:Z101 X100:X101">
    <cfRule type="containsBlanks" dxfId="196" priority="197">
      <formula>LEN(TRIM(X100))=0</formula>
    </cfRule>
  </conditionalFormatting>
  <conditionalFormatting sqref="Y100:Y101">
    <cfRule type="containsBlanks" dxfId="195" priority="196">
      <formula>LEN(TRIM(Y100))=0</formula>
    </cfRule>
  </conditionalFormatting>
  <conditionalFormatting sqref="X107:Z112">
    <cfRule type="containsBlanks" dxfId="194" priority="195">
      <formula>LEN(TRIM(X107))=0</formula>
    </cfRule>
  </conditionalFormatting>
  <conditionalFormatting sqref="X114:X115 Z114:Z115">
    <cfRule type="containsBlanks" dxfId="193" priority="194">
      <formula>LEN(TRIM(X114))=0</formula>
    </cfRule>
  </conditionalFormatting>
  <conditionalFormatting sqref="Y114:Y115">
    <cfRule type="containsBlanks" dxfId="192" priority="193">
      <formula>LEN(TRIM(Y114))=0</formula>
    </cfRule>
  </conditionalFormatting>
  <conditionalFormatting sqref="C146:U146 W146">
    <cfRule type="containsBlanks" dxfId="191" priority="192">
      <formula>LEN(TRIM(C146))=0</formula>
    </cfRule>
  </conditionalFormatting>
  <conditionalFormatting sqref="V146">
    <cfRule type="containsBlanks" dxfId="190" priority="191">
      <formula>LEN(TRIM(V146))=0</formula>
    </cfRule>
  </conditionalFormatting>
  <conditionalFormatting sqref="X146 Z146">
    <cfRule type="containsBlanks" dxfId="189" priority="190">
      <formula>LEN(TRIM(X146))=0</formula>
    </cfRule>
  </conditionalFormatting>
  <conditionalFormatting sqref="Y146">
    <cfRule type="containsBlanks" dxfId="188" priority="189">
      <formula>LEN(TRIM(Y146))=0</formula>
    </cfRule>
  </conditionalFormatting>
  <conditionalFormatting sqref="AB21:AB22 AB24">
    <cfRule type="containsBlanks" dxfId="187" priority="188">
      <formula>LEN(TRIM(AB21))=0</formula>
    </cfRule>
  </conditionalFormatting>
  <conditionalFormatting sqref="AB26">
    <cfRule type="containsBlanks" dxfId="186" priority="187">
      <formula>LEN(TRIM(AB26))=0</formula>
    </cfRule>
  </conditionalFormatting>
  <conditionalFormatting sqref="AE30:AE31 AD19:AF22 AD44:AD46 AD61:AD67 AD27:AD28 AF27:AF28 AF61:AF67 AF44:AF46 AD24:AF24">
    <cfRule type="containsBlanks" dxfId="185" priority="186">
      <formula>LEN(TRIM(AD19))=0</formula>
    </cfRule>
  </conditionalFormatting>
  <conditionalFormatting sqref="AD30:AD31 AD38 AD43 AD48:AD49 AF30:AF31 AF38 AF43 AF48:AF49">
    <cfRule type="containsBlanks" dxfId="184" priority="185">
      <formula>LEN(TRIM(AD30))=0</formula>
    </cfRule>
  </conditionalFormatting>
  <conditionalFormatting sqref="AD29:AF29 AE26:AF26 AD42 AD47 AF47 AF42">
    <cfRule type="containsBlanks" dxfId="183" priority="184">
      <formula>LEN(TRIM(AD26))=0</formula>
    </cfRule>
  </conditionalFormatting>
  <conditionalFormatting sqref="AH10:AH11 AH18 AH30:AH31 AH38 AH43 AH48:AH49 AG12:AI16 AG19:AI22 AG44:AI46 AG61:AI67 AG27:AI28 AG24:AI24">
    <cfRule type="containsBlanks" dxfId="182" priority="183">
      <formula>LEN(TRIM(AG10))=0</formula>
    </cfRule>
  </conditionalFormatting>
  <conditionalFormatting sqref="AG10:AG11 AG18 AG30:AG31 AG38 AG43 AG48:AG49 AI10:AI11 AI18 AI30:AI31 AI38 AI43 AI48:AI49">
    <cfRule type="containsBlanks" dxfId="181" priority="182">
      <formula>LEN(TRIM(AG10))=0</formula>
    </cfRule>
  </conditionalFormatting>
  <conditionalFormatting sqref="AG17:AI17 AG29:AI29 AG26:AI26 AG42:AI42 AG47:AI47">
    <cfRule type="containsBlanks" dxfId="180" priority="181">
      <formula>LEN(TRIM(AG17))=0</formula>
    </cfRule>
  </conditionalFormatting>
  <conditionalFormatting sqref="AK38 AK43 AK48:AK49 AJ44:AL46 AJ68:AL71 AJ19:AL20">
    <cfRule type="containsBlanks" dxfId="179" priority="180">
      <formula>LEN(TRIM(AJ19))=0</formula>
    </cfRule>
  </conditionalFormatting>
  <conditionalFormatting sqref="AJ38 AJ43 AJ48:AJ49 AL38 AL43 AL48:AL49">
    <cfRule type="containsBlanks" dxfId="178" priority="179">
      <formula>LEN(TRIM(AJ38))=0</formula>
    </cfRule>
  </conditionalFormatting>
  <conditionalFormatting sqref="AJ42:AL42 AJ47:AL47">
    <cfRule type="containsBlanks" dxfId="177" priority="178">
      <formula>LEN(TRIM(AJ42))=0</formula>
    </cfRule>
  </conditionalFormatting>
  <conditionalFormatting sqref="AA77:AA80 AC77:AC83 AA88 AA94:AA99 AC94:AC99 AC88">
    <cfRule type="containsBlanks" dxfId="176" priority="177">
      <formula>LEN(TRIM(AA77))=0</formula>
    </cfRule>
  </conditionalFormatting>
  <conditionalFormatting sqref="AB77:AB83 AB94:AB99 AB88">
    <cfRule type="containsBlanks" dxfId="175" priority="176">
      <formula>LEN(TRIM(AB77))=0</formula>
    </cfRule>
  </conditionalFormatting>
  <conditionalFormatting sqref="AC100:AC101 AA100:AA101">
    <cfRule type="containsBlanks" dxfId="174" priority="175">
      <formula>LEN(TRIM(AA100))=0</formula>
    </cfRule>
  </conditionalFormatting>
  <conditionalFormatting sqref="AB100:AB101">
    <cfRule type="containsBlanks" dxfId="173" priority="174">
      <formula>LEN(TRIM(AB100))=0</formula>
    </cfRule>
  </conditionalFormatting>
  <conditionalFormatting sqref="AD77:AD83 AF77:AF83 AF94:AF99 AD94:AD99 AF88 AD88">
    <cfRule type="containsBlanks" dxfId="172" priority="173">
      <formula>LEN(TRIM(AD77))=0</formula>
    </cfRule>
  </conditionalFormatting>
  <conditionalFormatting sqref="AE77:AE83 AE94:AE99 AE88">
    <cfRule type="containsBlanks" dxfId="171" priority="172">
      <formula>LEN(TRIM(AE77))=0</formula>
    </cfRule>
  </conditionalFormatting>
  <conditionalFormatting sqref="AF100:AF101 AD100:AD101">
    <cfRule type="containsBlanks" dxfId="170" priority="171">
      <formula>LEN(TRIM(AD100))=0</formula>
    </cfRule>
  </conditionalFormatting>
  <conditionalFormatting sqref="AE100:AE101">
    <cfRule type="containsBlanks" dxfId="169" priority="170">
      <formula>LEN(TRIM(AE100))=0</formula>
    </cfRule>
  </conditionalFormatting>
  <conditionalFormatting sqref="AG77:AG83 AI77:AI83 AI94:AI99 AG94 AI88 AG88">
    <cfRule type="containsBlanks" dxfId="168" priority="169">
      <formula>LEN(TRIM(AG77))=0</formula>
    </cfRule>
  </conditionalFormatting>
  <conditionalFormatting sqref="AH77:AH83 AH94:AH99 AH88">
    <cfRule type="containsBlanks" dxfId="167" priority="168">
      <formula>LEN(TRIM(AH77))=0</formula>
    </cfRule>
  </conditionalFormatting>
  <conditionalFormatting sqref="AI100:AI101">
    <cfRule type="containsBlanks" dxfId="166" priority="167">
      <formula>LEN(TRIM(AI100))=0</formula>
    </cfRule>
  </conditionalFormatting>
  <conditionalFormatting sqref="AH100:AH101">
    <cfRule type="containsBlanks" dxfId="165" priority="166">
      <formula>LEN(TRIM(AH100))=0</formula>
    </cfRule>
  </conditionalFormatting>
  <conditionalFormatting sqref="AA107:AC112">
    <cfRule type="containsBlanks" dxfId="164" priority="165">
      <formula>LEN(TRIM(AA107))=0</formula>
    </cfRule>
  </conditionalFormatting>
  <conditionalFormatting sqref="AD107:AF112">
    <cfRule type="containsBlanks" dxfId="163" priority="164">
      <formula>LEN(TRIM(AD107))=0</formula>
    </cfRule>
  </conditionalFormatting>
  <conditionalFormatting sqref="AH107:AI112">
    <cfRule type="containsBlanks" dxfId="162" priority="163">
      <formula>LEN(TRIM(AH107))=0</formula>
    </cfRule>
  </conditionalFormatting>
  <conditionalFormatting sqref="AA114:AA115 AC114:AC115">
    <cfRule type="containsBlanks" dxfId="161" priority="162">
      <formula>LEN(TRIM(AA114))=0</formula>
    </cfRule>
  </conditionalFormatting>
  <conditionalFormatting sqref="AB114:AB115">
    <cfRule type="containsBlanks" dxfId="160" priority="161">
      <formula>LEN(TRIM(AB114))=0</formula>
    </cfRule>
  </conditionalFormatting>
  <conditionalFormatting sqref="AD114:AD115 AF114:AF115">
    <cfRule type="containsBlanks" dxfId="159" priority="160">
      <formula>LEN(TRIM(AD114))=0</formula>
    </cfRule>
  </conditionalFormatting>
  <conditionalFormatting sqref="AE114:AE115">
    <cfRule type="containsBlanks" dxfId="158" priority="159">
      <formula>LEN(TRIM(AE114))=0</formula>
    </cfRule>
  </conditionalFormatting>
  <conditionalFormatting sqref="AG114:AG115 AI114:AI115">
    <cfRule type="containsBlanks" dxfId="157" priority="158">
      <formula>LEN(TRIM(AG114))=0</formula>
    </cfRule>
  </conditionalFormatting>
  <conditionalFormatting sqref="AH114:AH115">
    <cfRule type="containsBlanks" dxfId="156" priority="157">
      <formula>LEN(TRIM(AH114))=0</formula>
    </cfRule>
  </conditionalFormatting>
  <conditionalFormatting sqref="AJ114:AJ115 AL114:AL115">
    <cfRule type="containsBlanks" dxfId="155" priority="156">
      <formula>LEN(TRIM(AJ114))=0</formula>
    </cfRule>
  </conditionalFormatting>
  <conditionalFormatting sqref="AK114:AK115">
    <cfRule type="containsBlanks" dxfId="154" priority="155">
      <formula>LEN(TRIM(AK114))=0</formula>
    </cfRule>
  </conditionalFormatting>
  <conditionalFormatting sqref="AC117:AC129 AA117:AA129">
    <cfRule type="containsBlanks" dxfId="153" priority="154">
      <formula>LEN(TRIM(AA117))=0</formula>
    </cfRule>
  </conditionalFormatting>
  <conditionalFormatting sqref="AB117:AB129">
    <cfRule type="containsBlanks" dxfId="152" priority="153">
      <formula>LEN(TRIM(AB117))=0</formula>
    </cfRule>
  </conditionalFormatting>
  <conditionalFormatting sqref="AF117:AF133 AD117:AD120">
    <cfRule type="containsBlanks" dxfId="151" priority="152">
      <formula>LEN(TRIM(AD117))=0</formula>
    </cfRule>
  </conditionalFormatting>
  <conditionalFormatting sqref="AE117:AE133">
    <cfRule type="containsBlanks" dxfId="150" priority="151">
      <formula>LEN(TRIM(AE117))=0</formula>
    </cfRule>
  </conditionalFormatting>
  <conditionalFormatting sqref="AI117:AI133 AG117:AG129">
    <cfRule type="containsBlanks" dxfId="149" priority="150">
      <formula>LEN(TRIM(AG117))=0</formula>
    </cfRule>
  </conditionalFormatting>
  <conditionalFormatting sqref="AH117:AH133">
    <cfRule type="containsBlanks" dxfId="148" priority="149">
      <formula>LEN(TRIM(AH117))=0</formula>
    </cfRule>
  </conditionalFormatting>
  <conditionalFormatting sqref="AL117:AL133 AJ117:AJ133">
    <cfRule type="containsBlanks" dxfId="147" priority="148">
      <formula>LEN(TRIM(AJ117))=0</formula>
    </cfRule>
  </conditionalFormatting>
  <conditionalFormatting sqref="AK117:AK133">
    <cfRule type="containsBlanks" dxfId="146" priority="147">
      <formula>LEN(TRIM(AK117))=0</formula>
    </cfRule>
  </conditionalFormatting>
  <conditionalFormatting sqref="M47:M49 M19:M20 M24:M35">
    <cfRule type="containsBlanks" dxfId="145" priority="146">
      <formula>LEN(TRIM(M19))=0</formula>
    </cfRule>
  </conditionalFormatting>
  <conditionalFormatting sqref="M46">
    <cfRule type="containsBlanks" dxfId="144" priority="145">
      <formula>LEN(TRIM(M46))=0</formula>
    </cfRule>
  </conditionalFormatting>
  <conditionalFormatting sqref="M77:M79">
    <cfRule type="containsBlanks" dxfId="143" priority="144">
      <formula>LEN(TRIM(M77))=0</formula>
    </cfRule>
  </conditionalFormatting>
  <conditionalFormatting sqref="M95:M98">
    <cfRule type="containsBlanks" dxfId="142" priority="143">
      <formula>LEN(TRIM(M95))=0</formula>
    </cfRule>
  </conditionalFormatting>
  <conditionalFormatting sqref="L29:L33">
    <cfRule type="containsBlanks" dxfId="141" priority="142">
      <formula>LEN(TRIM(L29))=0</formula>
    </cfRule>
  </conditionalFormatting>
  <conditionalFormatting sqref="G89:G93">
    <cfRule type="containsBlanks" dxfId="140" priority="141">
      <formula>LEN(TRIM(G89))=0</formula>
    </cfRule>
  </conditionalFormatting>
  <conditionalFormatting sqref="J89:J93">
    <cfRule type="containsBlanks" dxfId="139" priority="140">
      <formula>LEN(TRIM(J89))=0</formula>
    </cfRule>
  </conditionalFormatting>
  <conditionalFormatting sqref="M89:M93">
    <cfRule type="containsBlanks" dxfId="138" priority="139">
      <formula>LEN(TRIM(M89))=0</formula>
    </cfRule>
  </conditionalFormatting>
  <conditionalFormatting sqref="O117:Z133">
    <cfRule type="containsBlanks" dxfId="137" priority="138">
      <formula>LEN(TRIM(O117))=0</formula>
    </cfRule>
  </conditionalFormatting>
  <conditionalFormatting sqref="O89:O93 Q89:R93 T89:U93 W89:X93 Z89:Z93">
    <cfRule type="containsBlanks" dxfId="136" priority="137">
      <formula>LEN(TRIM(O89))=0</formula>
    </cfRule>
  </conditionalFormatting>
  <conditionalFormatting sqref="P89:P93 S89:S93 V89:V93 Y89:Y93">
    <cfRule type="containsBlanks" dxfId="135" priority="136">
      <formula>LEN(TRIM(P89))=0</formula>
    </cfRule>
  </conditionalFormatting>
  <conditionalFormatting sqref="U68:V71 X68:Z71">
    <cfRule type="containsBlanks" dxfId="134" priority="135">
      <formula>LEN(TRIM(U68))=0</formula>
    </cfRule>
  </conditionalFormatting>
  <conditionalFormatting sqref="U21:Z22 U24:Z24">
    <cfRule type="containsBlanks" dxfId="133" priority="134">
      <formula>LEN(TRIM(U21))=0</formula>
    </cfRule>
  </conditionalFormatting>
  <conditionalFormatting sqref="R21:T22 R24:T24">
    <cfRule type="containsBlanks" dxfId="132" priority="133">
      <formula>LEN(TRIM(R21))=0</formula>
    </cfRule>
  </conditionalFormatting>
  <conditionalFormatting sqref="AB10:AB16 AB18:AB20">
    <cfRule type="containsBlanks" dxfId="131" priority="132">
      <formula>LEN(TRIM(AB10))=0</formula>
    </cfRule>
  </conditionalFormatting>
  <conditionalFormatting sqref="AB17">
    <cfRule type="containsBlanks" dxfId="130" priority="131">
      <formula>LEN(TRIM(AB17))=0</formula>
    </cfRule>
  </conditionalFormatting>
  <conditionalFormatting sqref="AA12:AA16">
    <cfRule type="containsBlanks" dxfId="129" priority="130">
      <formula>LEN(TRIM(AA12))=0</formula>
    </cfRule>
  </conditionalFormatting>
  <conditionalFormatting sqref="AA10:AA11">
    <cfRule type="containsBlanks" dxfId="128" priority="129">
      <formula>LEN(TRIM(AA10))=0</formula>
    </cfRule>
  </conditionalFormatting>
  <conditionalFormatting sqref="AA17">
    <cfRule type="containsBlanks" dxfId="127" priority="128">
      <formula>LEN(TRIM(AA17))=0</formula>
    </cfRule>
  </conditionalFormatting>
  <conditionalFormatting sqref="AB50:AB60 AB32:AB35 AB37">
    <cfRule type="containsBlanks" dxfId="126" priority="127">
      <formula>LEN(TRIM(AB32))=0</formula>
    </cfRule>
  </conditionalFormatting>
  <conditionalFormatting sqref="AB30:AB31 AB48:AB49 AB43:AB46 AB61:AB67 AB27:AB28">
    <cfRule type="containsBlanks" dxfId="125" priority="126">
      <formula>LEN(TRIM(AB27))=0</formula>
    </cfRule>
  </conditionalFormatting>
  <conditionalFormatting sqref="AB29 AB42 AB47">
    <cfRule type="containsBlanks" dxfId="124" priority="125">
      <formula>LEN(TRIM(AB29))=0</formula>
    </cfRule>
  </conditionalFormatting>
  <conditionalFormatting sqref="AB68:AB71">
    <cfRule type="containsBlanks" dxfId="123" priority="124">
      <formula>LEN(TRIM(AB68))=0</formula>
    </cfRule>
  </conditionalFormatting>
  <conditionalFormatting sqref="AA32:AA35 AA25 AA50:AA56 AA37">
    <cfRule type="containsBlanks" dxfId="122" priority="123">
      <formula>LEN(TRIM(AA25))=0</formula>
    </cfRule>
  </conditionalFormatting>
  <conditionalFormatting sqref="AA19:AA20 AA44:AA46 AA61:AA67 AA27:AA28">
    <cfRule type="containsBlanks" dxfId="121" priority="122">
      <formula>LEN(TRIM(AA19))=0</formula>
    </cfRule>
  </conditionalFormatting>
  <conditionalFormatting sqref="AA18 AA30:AA31 AA38 AA43 AA48:AA49">
    <cfRule type="containsBlanks" dxfId="120" priority="121">
      <formula>LEN(TRIM(AA18))=0</formula>
    </cfRule>
  </conditionalFormatting>
  <conditionalFormatting sqref="AA29 AA26 AA42 AA47">
    <cfRule type="containsBlanks" dxfId="119" priority="120">
      <formula>LEN(TRIM(AA26))=0</formula>
    </cfRule>
  </conditionalFormatting>
  <conditionalFormatting sqref="AA68:AA71">
    <cfRule type="containsBlanks" dxfId="118" priority="119">
      <formula>LEN(TRIM(AA68))=0</formula>
    </cfRule>
  </conditionalFormatting>
  <conditionalFormatting sqref="AA21:AA22 AA24">
    <cfRule type="containsBlanks" dxfId="117" priority="118">
      <formula>LEN(TRIM(AA21))=0</formula>
    </cfRule>
  </conditionalFormatting>
  <conditionalFormatting sqref="AC50:AC60 AC32:AC35 AC25 AC37">
    <cfRule type="containsBlanks" dxfId="116" priority="117">
      <formula>LEN(TRIM(AC25))=0</formula>
    </cfRule>
  </conditionalFormatting>
  <conditionalFormatting sqref="AC12:AC16 AC19:AC20 AC44:AC46 AC61:AC67 AC27:AC28">
    <cfRule type="containsBlanks" dxfId="115" priority="116">
      <formula>LEN(TRIM(AC12))=0</formula>
    </cfRule>
  </conditionalFormatting>
  <conditionalFormatting sqref="AC10:AC11 AC18 AC30:AC31 AC38 AC43 AC48:AC49">
    <cfRule type="containsBlanks" dxfId="114" priority="115">
      <formula>LEN(TRIM(AC10))=0</formula>
    </cfRule>
  </conditionalFormatting>
  <conditionalFormatting sqref="AC17 AC29 AC26 AC42 AC47">
    <cfRule type="containsBlanks" dxfId="113" priority="114">
      <formula>LEN(TRIM(AC17))=0</formula>
    </cfRule>
  </conditionalFormatting>
  <conditionalFormatting sqref="AC68:AC71">
    <cfRule type="containsBlanks" dxfId="112" priority="113">
      <formula>LEN(TRIM(AC68))=0</formula>
    </cfRule>
  </conditionalFormatting>
  <conditionalFormatting sqref="AC21:AC22 AC24">
    <cfRule type="containsBlanks" dxfId="111" priority="112">
      <formula>LEN(TRIM(AC21))=0</formula>
    </cfRule>
  </conditionalFormatting>
  <conditionalFormatting sqref="AA81:AA83">
    <cfRule type="containsBlanks" dxfId="110" priority="111">
      <formula>LEN(TRIM(AA81))=0</formula>
    </cfRule>
  </conditionalFormatting>
  <conditionalFormatting sqref="U67">
    <cfRule type="containsBlanks" dxfId="109" priority="110">
      <formula>LEN(TRIM(U67))=0</formula>
    </cfRule>
  </conditionalFormatting>
  <conditionalFormatting sqref="X67">
    <cfRule type="containsBlanks" dxfId="108" priority="109">
      <formula>LEN(TRIM(X67))=0</formula>
    </cfRule>
  </conditionalFormatting>
  <conditionalFormatting sqref="AA58:AA59">
    <cfRule type="containsBlanks" dxfId="107" priority="108">
      <formula>LEN(TRIM(AA58))=0</formula>
    </cfRule>
  </conditionalFormatting>
  <conditionalFormatting sqref="AA130:AC133">
    <cfRule type="containsBlanks" dxfId="106" priority="107">
      <formula>LEN(TRIM(AA130))=0</formula>
    </cfRule>
  </conditionalFormatting>
  <conditionalFormatting sqref="W68:W71">
    <cfRule type="containsBlanks" dxfId="105" priority="106">
      <formula>LEN(TRIM(W68))=0</formula>
    </cfRule>
  </conditionalFormatting>
  <conditionalFormatting sqref="AE10:AE16 AE18">
    <cfRule type="containsBlanks" dxfId="104" priority="105">
      <formula>LEN(TRIM(AE10))=0</formula>
    </cfRule>
  </conditionalFormatting>
  <conditionalFormatting sqref="AE17">
    <cfRule type="containsBlanks" dxfId="103" priority="104">
      <formula>LEN(TRIM(AE17))=0</formula>
    </cfRule>
  </conditionalFormatting>
  <conditionalFormatting sqref="AD12:AD16">
    <cfRule type="containsBlanks" dxfId="102" priority="103">
      <formula>LEN(TRIM(AD12))=0</formula>
    </cfRule>
  </conditionalFormatting>
  <conditionalFormatting sqref="AD10:AD11">
    <cfRule type="containsBlanks" dxfId="101" priority="102">
      <formula>LEN(TRIM(AD10))=0</formula>
    </cfRule>
  </conditionalFormatting>
  <conditionalFormatting sqref="AD17">
    <cfRule type="containsBlanks" dxfId="100" priority="101">
      <formula>LEN(TRIM(AD17))=0</formula>
    </cfRule>
  </conditionalFormatting>
  <conditionalFormatting sqref="AD18">
    <cfRule type="containsBlanks" dxfId="99" priority="100">
      <formula>LEN(TRIM(AD18))=0</formula>
    </cfRule>
  </conditionalFormatting>
  <conditionalFormatting sqref="AF12:AF16">
    <cfRule type="containsBlanks" dxfId="98" priority="99">
      <formula>LEN(TRIM(AF12))=0</formula>
    </cfRule>
  </conditionalFormatting>
  <conditionalFormatting sqref="AF10:AF11 AF18">
    <cfRule type="containsBlanks" dxfId="97" priority="98">
      <formula>LEN(TRIM(AF10))=0</formula>
    </cfRule>
  </conditionalFormatting>
  <conditionalFormatting sqref="AF17">
    <cfRule type="containsBlanks" dxfId="96" priority="97">
      <formula>LEN(TRIM(AF17))=0</formula>
    </cfRule>
  </conditionalFormatting>
  <conditionalFormatting sqref="AE27:AE28">
    <cfRule type="containsBlanks" dxfId="95" priority="96">
      <formula>LEN(TRIM(AE27))=0</formula>
    </cfRule>
  </conditionalFormatting>
  <conditionalFormatting sqref="AE50:AE60">
    <cfRule type="containsBlanks" dxfId="94" priority="95">
      <formula>LEN(TRIM(AE50))=0</formula>
    </cfRule>
  </conditionalFormatting>
  <conditionalFormatting sqref="AE48:AE49 AE43:AE46 AE61:AE67">
    <cfRule type="containsBlanks" dxfId="93" priority="94">
      <formula>LEN(TRIM(AE43))=0</formula>
    </cfRule>
  </conditionalFormatting>
  <conditionalFormatting sqref="AE42 AE47">
    <cfRule type="containsBlanks" dxfId="92" priority="93">
      <formula>LEN(TRIM(AE42))=0</formula>
    </cfRule>
  </conditionalFormatting>
  <conditionalFormatting sqref="AE68:AE71">
    <cfRule type="containsBlanks" dxfId="91" priority="92">
      <formula>LEN(TRIM(AE68))=0</formula>
    </cfRule>
  </conditionalFormatting>
  <conditionalFormatting sqref="AD68:AD71">
    <cfRule type="containsBlanks" dxfId="90" priority="91">
      <formula>LEN(TRIM(AD68))=0</formula>
    </cfRule>
  </conditionalFormatting>
  <conditionalFormatting sqref="AF68:AF71">
    <cfRule type="containsBlanks" dxfId="89" priority="90">
      <formula>LEN(TRIM(AF68))=0</formula>
    </cfRule>
  </conditionalFormatting>
  <conditionalFormatting sqref="AA89:AA93 AC89:AD93 AF89:AF93">
    <cfRule type="containsBlanks" dxfId="88" priority="89">
      <formula>LEN(TRIM(AA89))=0</formula>
    </cfRule>
  </conditionalFormatting>
  <conditionalFormatting sqref="AB89:AB93 AE89:AE93">
    <cfRule type="containsBlanks" dxfId="87" priority="88">
      <formula>LEN(TRIM(AB89))=0</formula>
    </cfRule>
  </conditionalFormatting>
  <conditionalFormatting sqref="AH68:AH71">
    <cfRule type="containsBlanks" dxfId="86" priority="87">
      <formula>LEN(TRIM(AH68))=0</formula>
    </cfRule>
  </conditionalFormatting>
  <conditionalFormatting sqref="AG68:AG71">
    <cfRule type="containsBlanks" dxfId="85" priority="86">
      <formula>LEN(TRIM(AG68))=0</formula>
    </cfRule>
  </conditionalFormatting>
  <conditionalFormatting sqref="AI68:AI71">
    <cfRule type="containsBlanks" dxfId="84" priority="85">
      <formula>LEN(TRIM(AI68))=0</formula>
    </cfRule>
  </conditionalFormatting>
  <conditionalFormatting sqref="AG95:AG99">
    <cfRule type="containsBlanks" dxfId="83" priority="84">
      <formula>LEN(TRIM(AG95))=0</formula>
    </cfRule>
  </conditionalFormatting>
  <conditionalFormatting sqref="AG100:AG101">
    <cfRule type="containsBlanks" dxfId="82" priority="83">
      <formula>LEN(TRIM(AG100))=0</formula>
    </cfRule>
  </conditionalFormatting>
  <conditionalFormatting sqref="AG107:AG112">
    <cfRule type="containsBlanks" dxfId="81" priority="82">
      <formula>LEN(TRIM(AG107))=0</formula>
    </cfRule>
  </conditionalFormatting>
  <conditionalFormatting sqref="AK10:AK11 AK18 AJ12:AL16">
    <cfRule type="containsBlanks" dxfId="80" priority="81">
      <formula>LEN(TRIM(AJ10))=0</formula>
    </cfRule>
  </conditionalFormatting>
  <conditionalFormatting sqref="AJ10:AJ11 AJ18 AL10:AL11 AL18">
    <cfRule type="containsBlanks" dxfId="79" priority="80">
      <formula>LEN(TRIM(AJ10))=0</formula>
    </cfRule>
  </conditionalFormatting>
  <conditionalFormatting sqref="AJ17:AL17">
    <cfRule type="containsBlanks" dxfId="78" priority="79">
      <formula>LEN(TRIM(AJ17))=0</formula>
    </cfRule>
  </conditionalFormatting>
  <conditionalFormatting sqref="AJ77:AJ83 AL77:AL83 AL94:AL99 AJ94 AL88 AJ88">
    <cfRule type="containsBlanks" dxfId="77" priority="78">
      <formula>LEN(TRIM(AJ77))=0</formula>
    </cfRule>
  </conditionalFormatting>
  <conditionalFormatting sqref="AK77:AK83 AK94:AK99 AK88">
    <cfRule type="containsBlanks" dxfId="76" priority="77">
      <formula>LEN(TRIM(AK77))=0</formula>
    </cfRule>
  </conditionalFormatting>
  <conditionalFormatting sqref="AL100:AL101">
    <cfRule type="containsBlanks" dxfId="75" priority="76">
      <formula>LEN(TRIM(AL100))=0</formula>
    </cfRule>
  </conditionalFormatting>
  <conditionalFormatting sqref="AK100:AK101">
    <cfRule type="containsBlanks" dxfId="74" priority="75">
      <formula>LEN(TRIM(AK100))=0</formula>
    </cfRule>
  </conditionalFormatting>
  <conditionalFormatting sqref="AK107:AL112">
    <cfRule type="containsBlanks" dxfId="73" priority="74">
      <formula>LEN(TRIM(AK107))=0</formula>
    </cfRule>
  </conditionalFormatting>
  <conditionalFormatting sqref="AJ95:AJ99">
    <cfRule type="containsBlanks" dxfId="72" priority="73">
      <formula>LEN(TRIM(AJ95))=0</formula>
    </cfRule>
  </conditionalFormatting>
  <conditionalFormatting sqref="AJ100:AJ101">
    <cfRule type="containsBlanks" dxfId="71" priority="72">
      <formula>LEN(TRIM(AJ100))=0</formula>
    </cfRule>
  </conditionalFormatting>
  <conditionalFormatting sqref="AJ107:AJ112">
    <cfRule type="containsBlanks" dxfId="70" priority="71">
      <formula>LEN(TRIM(AJ107))=0</formula>
    </cfRule>
  </conditionalFormatting>
  <conditionalFormatting sqref="AJ61:AL67">
    <cfRule type="containsBlanks" dxfId="69" priority="70">
      <formula>LEN(TRIM(AJ61))=0</formula>
    </cfRule>
  </conditionalFormatting>
  <conditionalFormatting sqref="AN94">
    <cfRule type="containsBlanks" dxfId="68" priority="69">
      <formula>LEN(TRIM(AN94))=0</formula>
    </cfRule>
  </conditionalFormatting>
  <conditionalFormatting sqref="AP94">
    <cfRule type="containsBlanks" dxfId="67" priority="68">
      <formula>LEN(TRIM(AP94))=0</formula>
    </cfRule>
  </conditionalFormatting>
  <conditionalFormatting sqref="AR94">
    <cfRule type="containsBlanks" dxfId="66" priority="67">
      <formula>LEN(TRIM(AR94))=0</formula>
    </cfRule>
  </conditionalFormatting>
  <conditionalFormatting sqref="AJ134">
    <cfRule type="containsBlanks" dxfId="65" priority="66">
      <formula>LEN(TRIM(AJ134))=0</formula>
    </cfRule>
  </conditionalFormatting>
  <conditionalFormatting sqref="AJ89:AJ93 AL89:AL93">
    <cfRule type="containsBlanks" dxfId="64" priority="65">
      <formula>LEN(TRIM(AJ89))=0</formula>
    </cfRule>
  </conditionalFormatting>
  <conditionalFormatting sqref="AK89:AK93">
    <cfRule type="containsBlanks" dxfId="63" priority="64">
      <formula>LEN(TRIM(AK89))=0</formula>
    </cfRule>
  </conditionalFormatting>
  <conditionalFormatting sqref="AG89:AG93 AI89:AI93">
    <cfRule type="containsBlanks" dxfId="62" priority="63">
      <formula>LEN(TRIM(AG89))=0</formula>
    </cfRule>
  </conditionalFormatting>
  <conditionalFormatting sqref="AH89:AH93">
    <cfRule type="containsBlanks" dxfId="61" priority="62">
      <formula>LEN(TRIM(AH89))=0</formula>
    </cfRule>
  </conditionalFormatting>
  <conditionalFormatting sqref="AJ32:AL35 AJ37:AL37">
    <cfRule type="containsBlanks" dxfId="60" priority="61">
      <formula>LEN(TRIM(AJ32))=0</formula>
    </cfRule>
  </conditionalFormatting>
  <conditionalFormatting sqref="AK30:AK31 AJ27:AL28">
    <cfRule type="containsBlanks" dxfId="59" priority="60">
      <formula>LEN(TRIM(AJ27))=0</formula>
    </cfRule>
  </conditionalFormatting>
  <conditionalFormatting sqref="AJ30:AJ31 AL30:AL31">
    <cfRule type="containsBlanks" dxfId="58" priority="59">
      <formula>LEN(TRIM(AJ30))=0</formula>
    </cfRule>
  </conditionalFormatting>
  <conditionalFormatting sqref="AJ29:AL29">
    <cfRule type="containsBlanks" dxfId="57" priority="58">
      <formula>LEN(TRIM(AJ29))=0</formula>
    </cfRule>
  </conditionalFormatting>
  <conditionalFormatting sqref="AJ25:AL25">
    <cfRule type="containsBlanks" dxfId="56" priority="57">
      <formula>LEN(TRIM(AJ25))=0</formula>
    </cfRule>
  </conditionalFormatting>
  <conditionalFormatting sqref="AJ21:AJ22 AL21:AL22 AL24 AJ24">
    <cfRule type="containsBlanks" dxfId="55" priority="56">
      <formula>LEN(TRIM(AJ21))=0</formula>
    </cfRule>
  </conditionalFormatting>
  <conditionalFormatting sqref="AJ26:AL26">
    <cfRule type="containsBlanks" dxfId="54" priority="55">
      <formula>LEN(TRIM(AJ26))=0</formula>
    </cfRule>
  </conditionalFormatting>
  <conditionalFormatting sqref="AG130:AG133">
    <cfRule type="containsBlanks" dxfId="53" priority="54">
      <formula>LEN(TRIM(AG130))=0</formula>
    </cfRule>
  </conditionalFormatting>
  <conditionalFormatting sqref="AD121:AD129">
    <cfRule type="containsBlanks" dxfId="52" priority="53">
      <formula>LEN(TRIM(AD121))=0</formula>
    </cfRule>
  </conditionalFormatting>
  <conditionalFormatting sqref="AD130:AD133">
    <cfRule type="containsBlanks" dxfId="51" priority="52">
      <formula>LEN(TRIM(AD130))=0</formula>
    </cfRule>
  </conditionalFormatting>
  <conditionalFormatting sqref="AD25">
    <cfRule type="containsBlanks" dxfId="50" priority="51">
      <formula>LEN(TRIM(AD25))=0</formula>
    </cfRule>
  </conditionalFormatting>
  <conditionalFormatting sqref="AD26">
    <cfRule type="containsBlanks" dxfId="49" priority="50">
      <formula>LEN(TRIM(AD26))=0</formula>
    </cfRule>
  </conditionalFormatting>
  <conditionalFormatting sqref="AK21:AK22 AK24">
    <cfRule type="containsBlanks" dxfId="48" priority="49">
      <formula>LEN(TRIM(AK21))=0</formula>
    </cfRule>
  </conditionalFormatting>
  <conditionalFormatting sqref="AD36:AI36 N36:Z36 AM36 F36:L36">
    <cfRule type="containsBlanks" dxfId="47" priority="48">
      <formula>LEN(TRIM(F36))=0</formula>
    </cfRule>
  </conditionalFormatting>
  <conditionalFormatting sqref="M36">
    <cfRule type="containsBlanks" dxfId="46" priority="47">
      <formula>LEN(TRIM(M36))=0</formula>
    </cfRule>
  </conditionalFormatting>
  <conditionalFormatting sqref="AB36">
    <cfRule type="containsBlanks" dxfId="45" priority="46">
      <formula>LEN(TRIM(AB36))=0</formula>
    </cfRule>
  </conditionalFormatting>
  <conditionalFormatting sqref="AA36">
    <cfRule type="containsBlanks" dxfId="44" priority="45">
      <formula>LEN(TRIM(AA36))=0</formula>
    </cfRule>
  </conditionalFormatting>
  <conditionalFormatting sqref="AC36">
    <cfRule type="containsBlanks" dxfId="43" priority="44">
      <formula>LEN(TRIM(AC36))=0</formula>
    </cfRule>
  </conditionalFormatting>
  <conditionalFormatting sqref="AJ36:AL36">
    <cfRule type="containsBlanks" dxfId="42" priority="43">
      <formula>LEN(TRIM(AJ36))=0</formula>
    </cfRule>
  </conditionalFormatting>
  <conditionalFormatting sqref="O23:Q23 C23:I23 K23">
    <cfRule type="containsBlanks" dxfId="41" priority="42">
      <formula>LEN(TRIM(C23))=0</formula>
    </cfRule>
  </conditionalFormatting>
  <conditionalFormatting sqref="AQ23:AR24">
    <cfRule type="containsBlanks" dxfId="40" priority="41">
      <formula>LEN(TRIM(AQ23))=0</formula>
    </cfRule>
  </conditionalFormatting>
  <conditionalFormatting sqref="AB23">
    <cfRule type="containsBlanks" dxfId="39" priority="40">
      <formula>LEN(TRIM(AB23))=0</formula>
    </cfRule>
  </conditionalFormatting>
  <conditionalFormatting sqref="AD23:AF23">
    <cfRule type="containsBlanks" dxfId="38" priority="39">
      <formula>LEN(TRIM(AD23))=0</formula>
    </cfRule>
  </conditionalFormatting>
  <conditionalFormatting sqref="AG23:AI23">
    <cfRule type="containsBlanks" dxfId="37" priority="38">
      <formula>LEN(TRIM(AG23))=0</formula>
    </cfRule>
  </conditionalFormatting>
  <conditionalFormatting sqref="U23:Z23">
    <cfRule type="containsBlanks" dxfId="36" priority="37">
      <formula>LEN(TRIM(U23))=0</formula>
    </cfRule>
  </conditionalFormatting>
  <conditionalFormatting sqref="R23:T23">
    <cfRule type="containsBlanks" dxfId="35" priority="36">
      <formula>LEN(TRIM(R23))=0</formula>
    </cfRule>
  </conditionalFormatting>
  <conditionalFormatting sqref="AA23">
    <cfRule type="containsBlanks" dxfId="34" priority="35">
      <formula>LEN(TRIM(AA23))=0</formula>
    </cfRule>
  </conditionalFormatting>
  <conditionalFormatting sqref="AC23">
    <cfRule type="containsBlanks" dxfId="33" priority="34">
      <formula>LEN(TRIM(AC23))=0</formula>
    </cfRule>
  </conditionalFormatting>
  <conditionalFormatting sqref="AL23 AJ23">
    <cfRule type="containsBlanks" dxfId="32" priority="33">
      <formula>LEN(TRIM(AJ23))=0</formula>
    </cfRule>
  </conditionalFormatting>
  <conditionalFormatting sqref="AK23">
    <cfRule type="containsBlanks" dxfId="31" priority="32">
      <formula>LEN(TRIM(AK23))=0</formula>
    </cfRule>
  </conditionalFormatting>
  <conditionalFormatting sqref="C72:T75 AR72:AR75 AP72:AP75 AN72:AN75">
    <cfRule type="containsBlanks" dxfId="30" priority="31">
      <formula>LEN(TRIM(C72))=0</formula>
    </cfRule>
  </conditionalFormatting>
  <conditionalFormatting sqref="AM72:AM75 AQ72:AQ75 AO72:AO75">
    <cfRule type="containsBlanks" dxfId="29" priority="30">
      <formula>LEN(TRIM(AM72))=0</formula>
    </cfRule>
  </conditionalFormatting>
  <conditionalFormatting sqref="AJ72:AL75">
    <cfRule type="containsBlanks" dxfId="28" priority="29">
      <formula>LEN(TRIM(AJ72))=0</formula>
    </cfRule>
  </conditionalFormatting>
  <conditionalFormatting sqref="U72:V75 X72:Z75">
    <cfRule type="containsBlanks" dxfId="27" priority="28">
      <formula>LEN(TRIM(U72))=0</formula>
    </cfRule>
  </conditionalFormatting>
  <conditionalFormatting sqref="AB72:AB75">
    <cfRule type="containsBlanks" dxfId="26" priority="27">
      <formula>LEN(TRIM(AB72))=0</formula>
    </cfRule>
  </conditionalFormatting>
  <conditionalFormatting sqref="AA72:AA75">
    <cfRule type="containsBlanks" dxfId="25" priority="26">
      <formula>LEN(TRIM(AA72))=0</formula>
    </cfRule>
  </conditionalFormatting>
  <conditionalFormatting sqref="AC72:AC75">
    <cfRule type="containsBlanks" dxfId="24" priority="25">
      <formula>LEN(TRIM(AC72))=0</formula>
    </cfRule>
  </conditionalFormatting>
  <conditionalFormatting sqref="W72:W75">
    <cfRule type="containsBlanks" dxfId="23" priority="24">
      <formula>LEN(TRIM(W72))=0</formula>
    </cfRule>
  </conditionalFormatting>
  <conditionalFormatting sqref="AE72:AE75">
    <cfRule type="containsBlanks" dxfId="22" priority="23">
      <formula>LEN(TRIM(AE72))=0</formula>
    </cfRule>
  </conditionalFormatting>
  <conditionalFormatting sqref="AD72:AD75">
    <cfRule type="containsBlanks" dxfId="21" priority="22">
      <formula>LEN(TRIM(AD72))=0</formula>
    </cfRule>
  </conditionalFormatting>
  <conditionalFormatting sqref="AF72:AF75">
    <cfRule type="containsBlanks" dxfId="20" priority="21">
      <formula>LEN(TRIM(AF72))=0</formula>
    </cfRule>
  </conditionalFormatting>
  <conditionalFormatting sqref="AH72:AH75">
    <cfRule type="containsBlanks" dxfId="19" priority="20">
      <formula>LEN(TRIM(AH72))=0</formula>
    </cfRule>
  </conditionalFormatting>
  <conditionalFormatting sqref="AG72:AG75">
    <cfRule type="containsBlanks" dxfId="18" priority="19">
      <formula>LEN(TRIM(AG72))=0</formula>
    </cfRule>
  </conditionalFormatting>
  <conditionalFormatting sqref="AI72:AI75">
    <cfRule type="containsBlanks" dxfId="17" priority="18">
      <formula>LEN(TRIM(AI72))=0</formula>
    </cfRule>
  </conditionalFormatting>
  <conditionalFormatting sqref="K120">
    <cfRule type="containsBlanks" dxfId="16" priority="17">
      <formula>LEN(TRIM(K120))=0</formula>
    </cfRule>
  </conditionalFormatting>
  <conditionalFormatting sqref="I134">
    <cfRule type="containsBlanks" dxfId="15" priority="16">
      <formula>LEN(TRIM(I134))=0</formula>
    </cfRule>
  </conditionalFormatting>
  <conditionalFormatting sqref="I145">
    <cfRule type="containsBlanks" dxfId="14" priority="15">
      <formula>LEN(TRIM(I145))=0</formula>
    </cfRule>
  </conditionalFormatting>
  <conditionalFormatting sqref="C134">
    <cfRule type="containsBlanks" dxfId="13" priority="14">
      <formula>LEN(TRIM(C134))=0</formula>
    </cfRule>
  </conditionalFormatting>
  <conditionalFormatting sqref="F134">
    <cfRule type="containsBlanks" dxfId="12" priority="13">
      <formula>LEN(TRIM(F134))=0</formula>
    </cfRule>
  </conditionalFormatting>
  <conditionalFormatting sqref="C145">
    <cfRule type="containsBlanks" dxfId="11" priority="12">
      <formula>LEN(TRIM(C145))=0</formula>
    </cfRule>
  </conditionalFormatting>
  <conditionalFormatting sqref="F145">
    <cfRule type="containsBlanks" dxfId="10" priority="11">
      <formula>LEN(TRIM(F145))=0</formula>
    </cfRule>
  </conditionalFormatting>
  <conditionalFormatting sqref="L134">
    <cfRule type="containsBlanks" dxfId="9" priority="10">
      <formula>LEN(TRIM(L134))=0</formula>
    </cfRule>
  </conditionalFormatting>
  <conditionalFormatting sqref="L145">
    <cfRule type="containsBlanks" dxfId="8" priority="9">
      <formula>LEN(TRIM(L145))=0</formula>
    </cfRule>
  </conditionalFormatting>
  <conditionalFormatting sqref="L21:N22">
    <cfRule type="containsBlanks" dxfId="7" priority="8">
      <formula>LEN(TRIM(L21))=0</formula>
    </cfRule>
  </conditionalFormatting>
  <conditionalFormatting sqref="L23:N23">
    <cfRule type="containsBlanks" dxfId="6" priority="7">
      <formula>LEN(TRIM(L23))=0</formula>
    </cfRule>
  </conditionalFormatting>
  <conditionalFormatting sqref="J24">
    <cfRule type="containsBlanks" dxfId="5" priority="6">
      <formula>LEN(TRIM(J24))=0</formula>
    </cfRule>
  </conditionalFormatting>
  <conditionalFormatting sqref="J21:J22">
    <cfRule type="containsBlanks" dxfId="4" priority="5">
      <formula>LEN(TRIM(J21))=0</formula>
    </cfRule>
  </conditionalFormatting>
  <conditionalFormatting sqref="J23">
    <cfRule type="containsBlanks" dxfId="3" priority="4">
      <formula>LEN(TRIM(J23))=0</formula>
    </cfRule>
  </conditionalFormatting>
  <conditionalFormatting sqref="E37">
    <cfRule type="containsBlanks" dxfId="2" priority="3">
      <formula>LEN(TRIM(E37))=0</formula>
    </cfRule>
  </conditionalFormatting>
  <conditionalFormatting sqref="C30:E35">
    <cfRule type="containsBlanks" dxfId="1" priority="2">
      <formula>LEN(TRIM(C30))=0</formula>
    </cfRule>
  </conditionalFormatting>
  <conditionalFormatting sqref="C36:E36">
    <cfRule type="containsBlanks" dxfId="0" priority="1">
      <formula>LEN(TRIM(C36))=0</formula>
    </cfRule>
  </conditionalFormatting>
  <printOptions horizontalCentered="1"/>
  <pageMargins left="0.19685039370078741" right="0" top="0.19685039370078741" bottom="0.19685039370078741" header="0" footer="0"/>
  <pageSetup paperSize="41" scale="3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AO40"/>
  <sheetViews>
    <sheetView view="pageBreakPreview" zoomScale="85" zoomScaleNormal="100" zoomScaleSheetLayoutView="85" workbookViewId="0">
      <selection activeCell="M1" sqref="M1:AM1048576"/>
    </sheetView>
  </sheetViews>
  <sheetFormatPr baseColWidth="10" defaultColWidth="11.44140625" defaultRowHeight="13.2" x14ac:dyDescent="0.25"/>
  <cols>
    <col min="2" max="2" width="2.6640625" customWidth="1"/>
    <col min="3" max="3" width="35.33203125" customWidth="1"/>
    <col min="4" max="12" width="8.6640625" customWidth="1"/>
    <col min="13" max="39" width="8.6640625" hidden="1" customWidth="1"/>
    <col min="41" max="41" width="12.6640625" customWidth="1"/>
    <col min="42" max="42" width="3.6640625" customWidth="1"/>
  </cols>
  <sheetData>
    <row r="1" spans="3:41" ht="23.7" customHeight="1" x14ac:dyDescent="0.25"/>
    <row r="2" spans="3:41" ht="67.95" customHeight="1" x14ac:dyDescent="0.25">
      <c r="C2" s="477" t="s">
        <v>182</v>
      </c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</row>
    <row r="3" spans="3:41" ht="28.2" customHeight="1" thickBot="1" x14ac:dyDescent="0.3">
      <c r="C3" s="475" t="s">
        <v>181</v>
      </c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  <c r="AO3" s="475"/>
    </row>
    <row r="4" spans="3:41" s="430" customFormat="1" ht="18" customHeight="1" thickBot="1" x14ac:dyDescent="0.3">
      <c r="C4" s="1055" t="s">
        <v>180</v>
      </c>
      <c r="D4" s="1052" t="s">
        <v>4</v>
      </c>
      <c r="E4" s="1053"/>
      <c r="F4" s="1054"/>
      <c r="G4" s="1052" t="s">
        <v>5</v>
      </c>
      <c r="H4" s="1053"/>
      <c r="I4" s="1054"/>
      <c r="J4" s="1052" t="s">
        <v>6</v>
      </c>
      <c r="K4" s="1053"/>
      <c r="L4" s="1054"/>
      <c r="M4" s="1052" t="s">
        <v>7</v>
      </c>
      <c r="N4" s="1053"/>
      <c r="O4" s="1054"/>
      <c r="P4" s="1052" t="s">
        <v>8</v>
      </c>
      <c r="Q4" s="1053"/>
      <c r="R4" s="1054"/>
      <c r="S4" s="1052" t="s">
        <v>9</v>
      </c>
      <c r="T4" s="1053"/>
      <c r="U4" s="1054"/>
      <c r="V4" s="1052" t="s">
        <v>10</v>
      </c>
      <c r="W4" s="1053"/>
      <c r="X4" s="1054"/>
      <c r="Y4" s="1052" t="s">
        <v>11</v>
      </c>
      <c r="Z4" s="1053"/>
      <c r="AA4" s="1054"/>
      <c r="AB4" s="1052" t="s">
        <v>12</v>
      </c>
      <c r="AC4" s="1053"/>
      <c r="AD4" s="1054"/>
      <c r="AE4" s="1052" t="s">
        <v>13</v>
      </c>
      <c r="AF4" s="1053"/>
      <c r="AG4" s="1054"/>
      <c r="AH4" s="1052" t="s">
        <v>14</v>
      </c>
      <c r="AI4" s="1053"/>
      <c r="AJ4" s="1054"/>
      <c r="AK4" s="1052" t="s">
        <v>15</v>
      </c>
      <c r="AL4" s="1053"/>
      <c r="AM4" s="1054"/>
      <c r="AN4" s="474" t="s">
        <v>101</v>
      </c>
      <c r="AO4" s="473" t="s">
        <v>179</v>
      </c>
    </row>
    <row r="5" spans="3:41" s="466" customFormat="1" ht="94.2" customHeight="1" thickBot="1" x14ac:dyDescent="0.3">
      <c r="C5" s="1056"/>
      <c r="D5" s="472" t="s">
        <v>20</v>
      </c>
      <c r="E5" s="470" t="s">
        <v>21</v>
      </c>
      <c r="F5" s="469" t="s">
        <v>22</v>
      </c>
      <c r="G5" s="472" t="s">
        <v>20</v>
      </c>
      <c r="H5" s="470" t="s">
        <v>21</v>
      </c>
      <c r="I5" s="469" t="s">
        <v>22</v>
      </c>
      <c r="J5" s="472" t="s">
        <v>20</v>
      </c>
      <c r="K5" s="470" t="s">
        <v>21</v>
      </c>
      <c r="L5" s="469" t="s">
        <v>22</v>
      </c>
      <c r="M5" s="472" t="s">
        <v>20</v>
      </c>
      <c r="N5" s="470" t="s">
        <v>21</v>
      </c>
      <c r="O5" s="469" t="s">
        <v>22</v>
      </c>
      <c r="P5" s="472" t="s">
        <v>20</v>
      </c>
      <c r="Q5" s="470" t="s">
        <v>21</v>
      </c>
      <c r="R5" s="469" t="s">
        <v>22</v>
      </c>
      <c r="S5" s="472" t="s">
        <v>20</v>
      </c>
      <c r="T5" s="470" t="s">
        <v>21</v>
      </c>
      <c r="U5" s="469" t="s">
        <v>22</v>
      </c>
      <c r="V5" s="472" t="s">
        <v>20</v>
      </c>
      <c r="W5" s="470" t="s">
        <v>21</v>
      </c>
      <c r="X5" s="469" t="s">
        <v>22</v>
      </c>
      <c r="Y5" s="472" t="s">
        <v>20</v>
      </c>
      <c r="Z5" s="470" t="s">
        <v>21</v>
      </c>
      <c r="AA5" s="469" t="s">
        <v>22</v>
      </c>
      <c r="AB5" s="472" t="s">
        <v>20</v>
      </c>
      <c r="AC5" s="470" t="s">
        <v>21</v>
      </c>
      <c r="AD5" s="469" t="s">
        <v>22</v>
      </c>
      <c r="AE5" s="472" t="s">
        <v>20</v>
      </c>
      <c r="AF5" s="470" t="s">
        <v>21</v>
      </c>
      <c r="AG5" s="469" t="s">
        <v>22</v>
      </c>
      <c r="AH5" s="472" t="s">
        <v>20</v>
      </c>
      <c r="AI5" s="470" t="s">
        <v>21</v>
      </c>
      <c r="AJ5" s="469" t="s">
        <v>22</v>
      </c>
      <c r="AK5" s="471" t="s">
        <v>20</v>
      </c>
      <c r="AL5" s="470" t="s">
        <v>21</v>
      </c>
      <c r="AM5" s="469" t="s">
        <v>22</v>
      </c>
      <c r="AN5" s="468" t="s">
        <v>170</v>
      </c>
      <c r="AO5" s="467" t="s">
        <v>178</v>
      </c>
    </row>
    <row r="6" spans="3:41" ht="17.399999999999999" thickBot="1" x14ac:dyDescent="0.3">
      <c r="C6" s="465" t="s">
        <v>177</v>
      </c>
      <c r="D6" s="459">
        <v>110</v>
      </c>
      <c r="E6" s="464">
        <v>41</v>
      </c>
      <c r="F6" s="463">
        <v>58</v>
      </c>
      <c r="G6" s="459">
        <v>123</v>
      </c>
      <c r="H6" s="464">
        <v>55</v>
      </c>
      <c r="I6" s="463">
        <v>83</v>
      </c>
      <c r="J6" s="459">
        <v>169</v>
      </c>
      <c r="K6" s="464">
        <v>51</v>
      </c>
      <c r="L6" s="463">
        <v>76</v>
      </c>
      <c r="M6" s="459" t="s">
        <v>173</v>
      </c>
      <c r="N6" s="462" t="s">
        <v>173</v>
      </c>
      <c r="O6" s="461" t="s">
        <v>173</v>
      </c>
      <c r="P6" s="459" t="s">
        <v>173</v>
      </c>
      <c r="Q6" s="462" t="s">
        <v>173</v>
      </c>
      <c r="R6" s="461" t="s">
        <v>173</v>
      </c>
      <c r="S6" s="459" t="s">
        <v>173</v>
      </c>
      <c r="T6" s="462" t="s">
        <v>173</v>
      </c>
      <c r="U6" s="461" t="s">
        <v>173</v>
      </c>
      <c r="V6" s="459" t="s">
        <v>173</v>
      </c>
      <c r="W6" s="462" t="s">
        <v>173</v>
      </c>
      <c r="X6" s="461" t="s">
        <v>173</v>
      </c>
      <c r="Y6" s="459" t="s">
        <v>173</v>
      </c>
      <c r="Z6" s="460" t="s">
        <v>173</v>
      </c>
      <c r="AA6" s="461" t="s">
        <v>173</v>
      </c>
      <c r="AB6" s="459" t="s">
        <v>173</v>
      </c>
      <c r="AC6" s="460" t="s">
        <v>173</v>
      </c>
      <c r="AD6" s="461" t="s">
        <v>173</v>
      </c>
      <c r="AE6" s="459" t="s">
        <v>173</v>
      </c>
      <c r="AF6" s="460" t="s">
        <v>173</v>
      </c>
      <c r="AG6" s="455" t="s">
        <v>173</v>
      </c>
      <c r="AH6" s="459" t="s">
        <v>173</v>
      </c>
      <c r="AI6" s="458" t="s">
        <v>173</v>
      </c>
      <c r="AJ6" s="457" t="s">
        <v>173</v>
      </c>
      <c r="AK6" s="441" t="s">
        <v>173</v>
      </c>
      <c r="AL6" s="456" t="s">
        <v>173</v>
      </c>
      <c r="AM6" s="455" t="s">
        <v>173</v>
      </c>
      <c r="AN6" s="438">
        <f>SUM(D6:AM6)</f>
        <v>766</v>
      </c>
      <c r="AO6" s="437">
        <f>AN6/totalvictim</f>
        <v>0.76067527308838134</v>
      </c>
    </row>
    <row r="7" spans="3:41" ht="17.399999999999999" thickBot="1" x14ac:dyDescent="0.3">
      <c r="C7" s="453" t="s">
        <v>176</v>
      </c>
      <c r="D7" s="444">
        <v>28</v>
      </c>
      <c r="E7" s="449">
        <v>5</v>
      </c>
      <c r="F7" s="448">
        <v>5</v>
      </c>
      <c r="G7" s="444">
        <v>20</v>
      </c>
      <c r="H7" s="449">
        <v>11</v>
      </c>
      <c r="I7" s="448">
        <v>18</v>
      </c>
      <c r="J7" s="444">
        <v>49</v>
      </c>
      <c r="K7" s="449">
        <v>11</v>
      </c>
      <c r="L7" s="448">
        <v>12</v>
      </c>
      <c r="M7" s="444" t="s">
        <v>173</v>
      </c>
      <c r="N7" s="447" t="s">
        <v>173</v>
      </c>
      <c r="O7" s="446" t="s">
        <v>173</v>
      </c>
      <c r="P7" s="444" t="s">
        <v>173</v>
      </c>
      <c r="Q7" s="447" t="s">
        <v>173</v>
      </c>
      <c r="R7" s="446" t="s">
        <v>173</v>
      </c>
      <c r="S7" s="444" t="s">
        <v>173</v>
      </c>
      <c r="T7" s="447" t="s">
        <v>173</v>
      </c>
      <c r="U7" s="446" t="s">
        <v>173</v>
      </c>
      <c r="V7" s="444" t="s">
        <v>173</v>
      </c>
      <c r="W7" s="447" t="s">
        <v>173</v>
      </c>
      <c r="X7" s="446" t="s">
        <v>173</v>
      </c>
      <c r="Y7" s="444" t="s">
        <v>173</v>
      </c>
      <c r="Z7" s="445" t="s">
        <v>173</v>
      </c>
      <c r="AA7" s="446" t="s">
        <v>173</v>
      </c>
      <c r="AB7" s="444" t="s">
        <v>173</v>
      </c>
      <c r="AC7" s="445" t="s">
        <v>173</v>
      </c>
      <c r="AD7" s="446" t="s">
        <v>173</v>
      </c>
      <c r="AE7" s="444" t="s">
        <v>173</v>
      </c>
      <c r="AF7" s="445" t="s">
        <v>173</v>
      </c>
      <c r="AG7" s="439" t="s">
        <v>173</v>
      </c>
      <c r="AH7" s="444" t="s">
        <v>173</v>
      </c>
      <c r="AI7" s="443" t="s">
        <v>173</v>
      </c>
      <c r="AJ7" s="442" t="s">
        <v>173</v>
      </c>
      <c r="AK7" s="441" t="s">
        <v>173</v>
      </c>
      <c r="AL7" s="440" t="s">
        <v>173</v>
      </c>
      <c r="AM7" s="439" t="s">
        <v>173</v>
      </c>
      <c r="AN7" s="438">
        <f>SUM(D7:AM7)</f>
        <v>159</v>
      </c>
      <c r="AO7" s="437">
        <f>AN7/totalvictim</f>
        <v>0.15789473684210525</v>
      </c>
    </row>
    <row r="8" spans="3:41" ht="17.399999999999999" thickBot="1" x14ac:dyDescent="0.3">
      <c r="C8" s="454" t="s">
        <v>175</v>
      </c>
      <c r="D8" s="444">
        <v>0</v>
      </c>
      <c r="E8" s="449">
        <v>0</v>
      </c>
      <c r="F8" s="448">
        <v>0</v>
      </c>
      <c r="G8" s="444">
        <v>0</v>
      </c>
      <c r="H8" s="449">
        <v>0</v>
      </c>
      <c r="I8" s="448">
        <v>0</v>
      </c>
      <c r="J8" s="444">
        <v>0</v>
      </c>
      <c r="K8" s="449">
        <v>0</v>
      </c>
      <c r="L8" s="448">
        <v>0</v>
      </c>
      <c r="M8" s="444" t="s">
        <v>173</v>
      </c>
      <c r="N8" s="447" t="s">
        <v>173</v>
      </c>
      <c r="O8" s="446" t="s">
        <v>173</v>
      </c>
      <c r="P8" s="444" t="s">
        <v>173</v>
      </c>
      <c r="Q8" s="447" t="s">
        <v>173</v>
      </c>
      <c r="R8" s="446" t="s">
        <v>173</v>
      </c>
      <c r="S8" s="444" t="s">
        <v>173</v>
      </c>
      <c r="T8" s="447" t="s">
        <v>173</v>
      </c>
      <c r="U8" s="446" t="s">
        <v>173</v>
      </c>
      <c r="V8" s="444" t="s">
        <v>173</v>
      </c>
      <c r="W8" s="447" t="s">
        <v>173</v>
      </c>
      <c r="X8" s="446" t="s">
        <v>173</v>
      </c>
      <c r="Y8" s="444" t="s">
        <v>173</v>
      </c>
      <c r="Z8" s="445" t="s">
        <v>173</v>
      </c>
      <c r="AA8" s="446" t="s">
        <v>173</v>
      </c>
      <c r="AB8" s="444" t="s">
        <v>173</v>
      </c>
      <c r="AC8" s="445" t="s">
        <v>173</v>
      </c>
      <c r="AD8" s="446" t="s">
        <v>173</v>
      </c>
      <c r="AE8" s="444" t="s">
        <v>173</v>
      </c>
      <c r="AF8" s="445" t="s">
        <v>173</v>
      </c>
      <c r="AG8" s="439" t="s">
        <v>173</v>
      </c>
      <c r="AH8" s="444" t="s">
        <v>173</v>
      </c>
      <c r="AI8" s="443" t="s">
        <v>173</v>
      </c>
      <c r="AJ8" s="442" t="s">
        <v>173</v>
      </c>
      <c r="AK8" s="441" t="s">
        <v>173</v>
      </c>
      <c r="AL8" s="440" t="s">
        <v>173</v>
      </c>
      <c r="AM8" s="439" t="s">
        <v>173</v>
      </c>
      <c r="AN8" s="438">
        <f>SUM(D8:AM8)</f>
        <v>0</v>
      </c>
      <c r="AO8" s="437">
        <f>AN8/totalvictim</f>
        <v>0</v>
      </c>
    </row>
    <row r="9" spans="3:41" ht="17.399999999999999" thickBot="1" x14ac:dyDescent="0.3">
      <c r="C9" s="453" t="s">
        <v>174</v>
      </c>
      <c r="D9" s="452">
        <v>7</v>
      </c>
      <c r="E9" s="451">
        <v>4</v>
      </c>
      <c r="F9" s="450">
        <v>12</v>
      </c>
      <c r="G9" s="452">
        <v>7</v>
      </c>
      <c r="H9" s="451">
        <v>10</v>
      </c>
      <c r="I9" s="450">
        <v>8</v>
      </c>
      <c r="J9" s="444">
        <v>7</v>
      </c>
      <c r="K9" s="449">
        <v>6</v>
      </c>
      <c r="L9" s="448">
        <v>21</v>
      </c>
      <c r="M9" s="444" t="s">
        <v>173</v>
      </c>
      <c r="N9" s="447" t="s">
        <v>173</v>
      </c>
      <c r="O9" s="446" t="s">
        <v>173</v>
      </c>
      <c r="P9" s="444" t="s">
        <v>173</v>
      </c>
      <c r="Q9" s="447" t="s">
        <v>173</v>
      </c>
      <c r="R9" s="446" t="s">
        <v>173</v>
      </c>
      <c r="S9" s="444" t="s">
        <v>173</v>
      </c>
      <c r="T9" s="447" t="s">
        <v>173</v>
      </c>
      <c r="U9" s="446" t="s">
        <v>173</v>
      </c>
      <c r="V9" s="444" t="s">
        <v>173</v>
      </c>
      <c r="W9" s="447" t="s">
        <v>173</v>
      </c>
      <c r="X9" s="446" t="s">
        <v>173</v>
      </c>
      <c r="Y9" s="444" t="s">
        <v>173</v>
      </c>
      <c r="Z9" s="445" t="s">
        <v>173</v>
      </c>
      <c r="AA9" s="446" t="s">
        <v>173</v>
      </c>
      <c r="AB9" s="444" t="s">
        <v>173</v>
      </c>
      <c r="AC9" s="445" t="s">
        <v>173</v>
      </c>
      <c r="AD9" s="446" t="s">
        <v>173</v>
      </c>
      <c r="AE9" s="444" t="s">
        <v>173</v>
      </c>
      <c r="AF9" s="445" t="s">
        <v>173</v>
      </c>
      <c r="AG9" s="439" t="s">
        <v>173</v>
      </c>
      <c r="AH9" s="444" t="s">
        <v>173</v>
      </c>
      <c r="AI9" s="443" t="s">
        <v>173</v>
      </c>
      <c r="AJ9" s="442" t="s">
        <v>173</v>
      </c>
      <c r="AK9" s="441" t="s">
        <v>173</v>
      </c>
      <c r="AL9" s="440" t="s">
        <v>173</v>
      </c>
      <c r="AM9" s="439" t="s">
        <v>173</v>
      </c>
      <c r="AN9" s="438">
        <f>SUM(D9:AM9)</f>
        <v>82</v>
      </c>
      <c r="AO9" s="437">
        <f>AN9/totalvictim</f>
        <v>8.1429990069513403E-2</v>
      </c>
    </row>
    <row r="10" spans="3:41" s="430" customFormat="1" ht="18.600000000000001" x14ac:dyDescent="0.25">
      <c r="C10" s="436" t="s">
        <v>172</v>
      </c>
      <c r="D10" s="435">
        <f t="shared" ref="D10:AN10" si="0">SUM(D6:D9)</f>
        <v>145</v>
      </c>
      <c r="E10" s="435">
        <f t="shared" si="0"/>
        <v>50</v>
      </c>
      <c r="F10" s="435">
        <f t="shared" si="0"/>
        <v>75</v>
      </c>
      <c r="G10" s="435">
        <f t="shared" si="0"/>
        <v>150</v>
      </c>
      <c r="H10" s="435">
        <f t="shared" si="0"/>
        <v>76</v>
      </c>
      <c r="I10" s="435">
        <f t="shared" si="0"/>
        <v>109</v>
      </c>
      <c r="J10" s="435">
        <f t="shared" si="0"/>
        <v>225</v>
      </c>
      <c r="K10" s="435">
        <f t="shared" si="0"/>
        <v>68</v>
      </c>
      <c r="L10" s="435">
        <f t="shared" si="0"/>
        <v>109</v>
      </c>
      <c r="M10" s="435">
        <f t="shared" si="0"/>
        <v>0</v>
      </c>
      <c r="N10" s="435">
        <f t="shared" si="0"/>
        <v>0</v>
      </c>
      <c r="O10" s="435">
        <f t="shared" si="0"/>
        <v>0</v>
      </c>
      <c r="P10" s="435">
        <f t="shared" si="0"/>
        <v>0</v>
      </c>
      <c r="Q10" s="435">
        <f t="shared" si="0"/>
        <v>0</v>
      </c>
      <c r="R10" s="435">
        <f t="shared" si="0"/>
        <v>0</v>
      </c>
      <c r="S10" s="435">
        <f t="shared" si="0"/>
        <v>0</v>
      </c>
      <c r="T10" s="435">
        <f t="shared" si="0"/>
        <v>0</v>
      </c>
      <c r="U10" s="435">
        <f t="shared" si="0"/>
        <v>0</v>
      </c>
      <c r="V10" s="435">
        <f t="shared" si="0"/>
        <v>0</v>
      </c>
      <c r="W10" s="435">
        <f t="shared" si="0"/>
        <v>0</v>
      </c>
      <c r="X10" s="435">
        <f t="shared" si="0"/>
        <v>0</v>
      </c>
      <c r="Y10" s="435">
        <f t="shared" si="0"/>
        <v>0</v>
      </c>
      <c r="Z10" s="435">
        <f t="shared" si="0"/>
        <v>0</v>
      </c>
      <c r="AA10" s="435">
        <f t="shared" si="0"/>
        <v>0</v>
      </c>
      <c r="AB10" s="435">
        <f t="shared" si="0"/>
        <v>0</v>
      </c>
      <c r="AC10" s="435">
        <f t="shared" si="0"/>
        <v>0</v>
      </c>
      <c r="AD10" s="435">
        <f t="shared" si="0"/>
        <v>0</v>
      </c>
      <c r="AE10" s="435">
        <f t="shared" si="0"/>
        <v>0</v>
      </c>
      <c r="AF10" s="435">
        <f t="shared" si="0"/>
        <v>0</v>
      </c>
      <c r="AG10" s="435">
        <f t="shared" si="0"/>
        <v>0</v>
      </c>
      <c r="AH10" s="435">
        <f t="shared" si="0"/>
        <v>0</v>
      </c>
      <c r="AI10" s="435">
        <f t="shared" si="0"/>
        <v>0</v>
      </c>
      <c r="AJ10" s="435">
        <f t="shared" si="0"/>
        <v>0</v>
      </c>
      <c r="AK10" s="435">
        <f t="shared" si="0"/>
        <v>0</v>
      </c>
      <c r="AL10" s="435">
        <f t="shared" si="0"/>
        <v>0</v>
      </c>
      <c r="AM10" s="435">
        <f t="shared" si="0"/>
        <v>0</v>
      </c>
      <c r="AN10" s="435">
        <f t="shared" si="0"/>
        <v>1007</v>
      </c>
      <c r="AO10" s="434">
        <f>AN10/totalvictim</f>
        <v>1</v>
      </c>
    </row>
    <row r="11" spans="3:41" s="430" customFormat="1" ht="19.8" thickBot="1" x14ac:dyDescent="0.3">
      <c r="C11" s="433" t="s">
        <v>171</v>
      </c>
      <c r="D11" s="1057">
        <f>SUM(D10:F10)</f>
        <v>270</v>
      </c>
      <c r="E11" s="1057"/>
      <c r="F11" s="1057"/>
      <c r="G11" s="1057">
        <f>SUM(G10:I10)</f>
        <v>335</v>
      </c>
      <c r="H11" s="1057"/>
      <c r="I11" s="1057"/>
      <c r="J11" s="1057">
        <f>SUM(J10:L10)</f>
        <v>402</v>
      </c>
      <c r="K11" s="1057"/>
      <c r="L11" s="1057"/>
      <c r="M11" s="1057">
        <f>SUM(M10:O10)</f>
        <v>0</v>
      </c>
      <c r="N11" s="1057"/>
      <c r="O11" s="1057"/>
      <c r="P11" s="1057">
        <f>SUM(P10:R10)</f>
        <v>0</v>
      </c>
      <c r="Q11" s="1057"/>
      <c r="R11" s="1057"/>
      <c r="S11" s="1057">
        <f>SUM(S10:U10)</f>
        <v>0</v>
      </c>
      <c r="T11" s="1057"/>
      <c r="U11" s="1057"/>
      <c r="V11" s="1057">
        <f>SUM(V10:X10)</f>
        <v>0</v>
      </c>
      <c r="W11" s="1057"/>
      <c r="X11" s="1057"/>
      <c r="Y11" s="1057">
        <f>SUM(Y10:AA10)</f>
        <v>0</v>
      </c>
      <c r="Z11" s="1057"/>
      <c r="AA11" s="1057"/>
      <c r="AB11" s="1057">
        <f>SUM(AB10:AD10)</f>
        <v>0</v>
      </c>
      <c r="AC11" s="1057"/>
      <c r="AD11" s="1057"/>
      <c r="AE11" s="1057">
        <f>SUM(AE10:AG10)</f>
        <v>0</v>
      </c>
      <c r="AF11" s="1057"/>
      <c r="AG11" s="1057"/>
      <c r="AH11" s="1057">
        <f>SUM(AH10:AJ10)</f>
        <v>0</v>
      </c>
      <c r="AI11" s="1057"/>
      <c r="AJ11" s="1057"/>
      <c r="AK11" s="1057">
        <f>SUM(AK10:AM10)</f>
        <v>0</v>
      </c>
      <c r="AL11" s="1057"/>
      <c r="AM11" s="1057"/>
      <c r="AN11" s="432"/>
      <c r="AO11" s="431"/>
    </row>
    <row r="12" spans="3:41" x14ac:dyDescent="0.25"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9"/>
      <c r="O12" s="429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</row>
    <row r="13" spans="3:41" x14ac:dyDescent="0.25"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</row>
    <row r="14" spans="3:41" x14ac:dyDescent="0.25"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  <c r="AL14" s="421"/>
      <c r="AM14" s="421"/>
      <c r="AN14" s="421"/>
      <c r="AO14" s="421"/>
    </row>
    <row r="15" spans="3:41" x14ac:dyDescent="0.25">
      <c r="C15" s="421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</row>
    <row r="19" spans="3:3" x14ac:dyDescent="0.25">
      <c r="C19" s="422"/>
    </row>
    <row r="31" spans="3:3" ht="63" customHeight="1" x14ac:dyDescent="0.25"/>
    <row r="32" spans="3:3" ht="63" customHeight="1" x14ac:dyDescent="0.25"/>
    <row r="33" spans="4:41" ht="63" customHeight="1" x14ac:dyDescent="0.25"/>
    <row r="34" spans="4:41" ht="63" customHeight="1" x14ac:dyDescent="0.25">
      <c r="AO34" s="417" t="s">
        <v>169</v>
      </c>
    </row>
    <row r="35" spans="4:41" ht="63" customHeight="1" x14ac:dyDescent="0.25"/>
    <row r="39" spans="4:41" ht="17.399999999999999" x14ac:dyDescent="0.3">
      <c r="D39" s="428"/>
      <c r="E39" s="428"/>
      <c r="F39" s="428"/>
      <c r="G39" s="426"/>
      <c r="H39" s="426"/>
      <c r="I39" s="426"/>
      <c r="J39" s="427"/>
      <c r="K39" s="427"/>
      <c r="L39" s="427"/>
      <c r="M39" s="426"/>
      <c r="N39" s="426"/>
      <c r="O39" s="426"/>
      <c r="P39" s="426"/>
      <c r="Q39" s="426"/>
      <c r="R39" s="426"/>
      <c r="S39" s="426"/>
      <c r="T39" s="426"/>
      <c r="U39" s="426"/>
      <c r="V39" s="427"/>
      <c r="W39" s="427"/>
      <c r="X39" s="427"/>
      <c r="Y39" s="427"/>
      <c r="Z39" s="427"/>
      <c r="AA39" s="427"/>
      <c r="AB39" s="426"/>
      <c r="AC39" s="426"/>
      <c r="AD39" s="426"/>
      <c r="AE39" s="426"/>
      <c r="AF39" s="426"/>
      <c r="AG39" s="426"/>
      <c r="AH39" s="426"/>
      <c r="AI39" s="426"/>
      <c r="AJ39" s="426"/>
      <c r="AK39" s="425"/>
      <c r="AL39" s="425"/>
      <c r="AM39" s="425"/>
      <c r="AN39" s="424"/>
      <c r="AO39" s="423"/>
    </row>
    <row r="40" spans="4:41" ht="20.399999999999999" x14ac:dyDescent="0.35">
      <c r="D40" s="1058"/>
      <c r="E40" s="1058"/>
      <c r="F40" s="1058"/>
      <c r="G40" s="1059"/>
      <c r="H40" s="1059"/>
      <c r="I40" s="1059"/>
      <c r="J40" s="1059"/>
      <c r="K40" s="1059"/>
      <c r="L40" s="1059"/>
      <c r="M40" s="1059"/>
      <c r="N40" s="1059"/>
      <c r="O40" s="1059"/>
      <c r="P40" s="1059"/>
      <c r="Q40" s="1059"/>
      <c r="R40" s="1059"/>
      <c r="S40" s="1059"/>
      <c r="T40" s="1059"/>
      <c r="U40" s="1059"/>
      <c r="V40" s="1059"/>
      <c r="W40" s="1059"/>
      <c r="X40" s="1059"/>
      <c r="Y40" s="1059"/>
      <c r="Z40" s="1059"/>
      <c r="AA40" s="1059"/>
      <c r="AB40" s="1059"/>
      <c r="AC40" s="1059"/>
      <c r="AD40" s="1059"/>
      <c r="AE40" s="1059"/>
      <c r="AF40" s="1059"/>
      <c r="AG40" s="1059"/>
      <c r="AH40" s="1059"/>
      <c r="AI40" s="1059"/>
      <c r="AJ40" s="1059"/>
      <c r="AK40" s="1059"/>
      <c r="AL40" s="1059"/>
      <c r="AM40" s="1059"/>
      <c r="AN40" s="1059"/>
      <c r="AO40" s="1059"/>
    </row>
  </sheetData>
  <mergeCells count="26">
    <mergeCell ref="AE11:AG11"/>
    <mergeCell ref="AH11:AJ11"/>
    <mergeCell ref="AK11:AM11"/>
    <mergeCell ref="D40:AO40"/>
    <mergeCell ref="AK4:AM4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S4:U4"/>
    <mergeCell ref="V4:X4"/>
    <mergeCell ref="Y4:AA4"/>
    <mergeCell ref="AB4:AD4"/>
    <mergeCell ref="AE4:AG4"/>
    <mergeCell ref="AH4:AJ4"/>
    <mergeCell ref="C4:C5"/>
    <mergeCell ref="D4:F4"/>
    <mergeCell ref="G4:I4"/>
    <mergeCell ref="J4:L4"/>
    <mergeCell ref="M4:O4"/>
    <mergeCell ref="P4:R4"/>
  </mergeCells>
  <pageMargins left="0.70866141732283472" right="0.70866141732283472" top="0.74803149606299213" bottom="0.74803149606299213" header="0.31496062992125984" footer="0.31496062992125984"/>
  <pageSetup paperSize="41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AO47"/>
  <sheetViews>
    <sheetView view="pageBreakPreview" zoomScaleNormal="100" zoomScaleSheetLayoutView="100" workbookViewId="0">
      <selection activeCell="D5" sqref="D5"/>
    </sheetView>
  </sheetViews>
  <sheetFormatPr baseColWidth="10" defaultColWidth="11.44140625" defaultRowHeight="13.2" x14ac:dyDescent="0.25"/>
  <cols>
    <col min="2" max="2" width="2.6640625" customWidth="1"/>
    <col min="3" max="3" width="35.33203125" customWidth="1"/>
    <col min="4" max="12" width="8.6640625" customWidth="1"/>
    <col min="13" max="39" width="8.6640625" hidden="1" customWidth="1"/>
    <col min="41" max="41" width="12.6640625" customWidth="1"/>
    <col min="42" max="42" width="3.6640625" customWidth="1"/>
  </cols>
  <sheetData>
    <row r="1" spans="3:41" ht="23.7" customHeight="1" x14ac:dyDescent="0.25">
      <c r="D1" s="494"/>
    </row>
    <row r="2" spans="3:41" ht="67.95" customHeight="1" x14ac:dyDescent="0.25">
      <c r="C2" s="1060" t="s">
        <v>182</v>
      </c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  <c r="O2" s="1061"/>
      <c r="P2" s="1061"/>
      <c r="Q2" s="1061"/>
      <c r="R2" s="1061"/>
      <c r="S2" s="1061"/>
      <c r="T2" s="1061"/>
      <c r="U2" s="1061"/>
      <c r="V2" s="1061"/>
      <c r="W2" s="1061"/>
      <c r="X2" s="1061"/>
      <c r="Y2" s="1061"/>
      <c r="Z2" s="1061"/>
      <c r="AA2" s="1061"/>
      <c r="AB2" s="1061"/>
      <c r="AC2" s="1061"/>
      <c r="AD2" s="1061"/>
      <c r="AE2" s="1061"/>
      <c r="AF2" s="1061"/>
      <c r="AG2" s="1061"/>
      <c r="AH2" s="1061"/>
      <c r="AI2" s="1061"/>
      <c r="AJ2" s="1061"/>
      <c r="AK2" s="1061"/>
      <c r="AL2" s="1061"/>
      <c r="AM2" s="1061"/>
      <c r="AN2" s="1061"/>
      <c r="AO2" s="1061"/>
    </row>
    <row r="3" spans="3:41" ht="28.2" customHeight="1" thickBot="1" x14ac:dyDescent="0.3">
      <c r="C3" s="1062" t="s">
        <v>192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2"/>
      <c r="Y3" s="1062"/>
      <c r="Z3" s="1062"/>
      <c r="AA3" s="1062"/>
      <c r="AB3" s="1062"/>
      <c r="AC3" s="1062"/>
      <c r="AD3" s="1062"/>
      <c r="AE3" s="1062"/>
      <c r="AF3" s="1062"/>
      <c r="AG3" s="1062"/>
      <c r="AH3" s="1062"/>
      <c r="AI3" s="1062"/>
      <c r="AJ3" s="1062"/>
      <c r="AK3" s="1062"/>
      <c r="AL3" s="1062"/>
      <c r="AM3" s="1062"/>
      <c r="AN3" s="1062"/>
      <c r="AO3" s="1062"/>
    </row>
    <row r="4" spans="3:41" s="430" customFormat="1" ht="18" customHeight="1" thickBot="1" x14ac:dyDescent="0.3">
      <c r="C4" s="1055" t="s">
        <v>191</v>
      </c>
      <c r="D4" s="1052" t="s">
        <v>4</v>
      </c>
      <c r="E4" s="1053"/>
      <c r="F4" s="1054"/>
      <c r="G4" s="1052" t="s">
        <v>5</v>
      </c>
      <c r="H4" s="1053"/>
      <c r="I4" s="1054"/>
      <c r="J4" s="1052" t="s">
        <v>6</v>
      </c>
      <c r="K4" s="1053"/>
      <c r="L4" s="1054"/>
      <c r="M4" s="1052" t="s">
        <v>7</v>
      </c>
      <c r="N4" s="1053"/>
      <c r="O4" s="1054"/>
      <c r="P4" s="1052" t="s">
        <v>8</v>
      </c>
      <c r="Q4" s="1053"/>
      <c r="R4" s="1054"/>
      <c r="S4" s="1052" t="s">
        <v>9</v>
      </c>
      <c r="T4" s="1053"/>
      <c r="U4" s="1054"/>
      <c r="V4" s="1052" t="s">
        <v>10</v>
      </c>
      <c r="W4" s="1053"/>
      <c r="X4" s="1054"/>
      <c r="Y4" s="1052" t="s">
        <v>11</v>
      </c>
      <c r="Z4" s="1053"/>
      <c r="AA4" s="1054"/>
      <c r="AB4" s="1052" t="s">
        <v>12</v>
      </c>
      <c r="AC4" s="1053"/>
      <c r="AD4" s="1054"/>
      <c r="AE4" s="1052" t="s">
        <v>13</v>
      </c>
      <c r="AF4" s="1053"/>
      <c r="AG4" s="1054"/>
      <c r="AH4" s="1052" t="s">
        <v>14</v>
      </c>
      <c r="AI4" s="1053"/>
      <c r="AJ4" s="1054"/>
      <c r="AK4" s="1052" t="s">
        <v>15</v>
      </c>
      <c r="AL4" s="1053"/>
      <c r="AM4" s="1054"/>
      <c r="AN4" s="474" t="s">
        <v>101</v>
      </c>
      <c r="AO4" s="473" t="s">
        <v>179</v>
      </c>
    </row>
    <row r="5" spans="3:41" s="466" customFormat="1" ht="94.2" customHeight="1" thickBot="1" x14ac:dyDescent="0.3">
      <c r="C5" s="1056"/>
      <c r="D5" s="472" t="s">
        <v>20</v>
      </c>
      <c r="E5" s="470" t="s">
        <v>21</v>
      </c>
      <c r="F5" s="469" t="s">
        <v>22</v>
      </c>
      <c r="G5" s="472" t="s">
        <v>20</v>
      </c>
      <c r="H5" s="470" t="s">
        <v>21</v>
      </c>
      <c r="I5" s="469" t="s">
        <v>22</v>
      </c>
      <c r="J5" s="472" t="s">
        <v>20</v>
      </c>
      <c r="K5" s="470" t="s">
        <v>21</v>
      </c>
      <c r="L5" s="469" t="s">
        <v>22</v>
      </c>
      <c r="M5" s="472" t="s">
        <v>20</v>
      </c>
      <c r="N5" s="470" t="s">
        <v>21</v>
      </c>
      <c r="O5" s="469" t="s">
        <v>22</v>
      </c>
      <c r="P5" s="472" t="s">
        <v>20</v>
      </c>
      <c r="Q5" s="470" t="s">
        <v>21</v>
      </c>
      <c r="R5" s="469" t="s">
        <v>22</v>
      </c>
      <c r="S5" s="472" t="s">
        <v>20</v>
      </c>
      <c r="T5" s="470" t="s">
        <v>21</v>
      </c>
      <c r="U5" s="469" t="s">
        <v>22</v>
      </c>
      <c r="V5" s="472" t="s">
        <v>20</v>
      </c>
      <c r="W5" s="470" t="s">
        <v>21</v>
      </c>
      <c r="X5" s="469" t="s">
        <v>22</v>
      </c>
      <c r="Y5" s="472" t="s">
        <v>20</v>
      </c>
      <c r="Z5" s="470" t="s">
        <v>21</v>
      </c>
      <c r="AA5" s="469" t="s">
        <v>22</v>
      </c>
      <c r="AB5" s="472" t="s">
        <v>20</v>
      </c>
      <c r="AC5" s="470" t="s">
        <v>21</v>
      </c>
      <c r="AD5" s="469" t="s">
        <v>22</v>
      </c>
      <c r="AE5" s="472" t="s">
        <v>20</v>
      </c>
      <c r="AF5" s="470" t="s">
        <v>21</v>
      </c>
      <c r="AG5" s="469" t="s">
        <v>22</v>
      </c>
      <c r="AH5" s="472" t="s">
        <v>20</v>
      </c>
      <c r="AI5" s="470" t="s">
        <v>21</v>
      </c>
      <c r="AJ5" s="469" t="s">
        <v>22</v>
      </c>
      <c r="AK5" s="471" t="s">
        <v>20</v>
      </c>
      <c r="AL5" s="470" t="s">
        <v>21</v>
      </c>
      <c r="AM5" s="469" t="s">
        <v>22</v>
      </c>
      <c r="AN5" s="468" t="s">
        <v>170</v>
      </c>
      <c r="AO5" s="467" t="s">
        <v>178</v>
      </c>
    </row>
    <row r="6" spans="3:41" ht="17.399999999999999" thickBot="1" x14ac:dyDescent="0.3">
      <c r="C6" s="465" t="s">
        <v>177</v>
      </c>
      <c r="D6" s="459">
        <v>26</v>
      </c>
      <c r="E6" s="464">
        <v>15</v>
      </c>
      <c r="F6" s="463">
        <v>23</v>
      </c>
      <c r="G6" s="459">
        <v>30</v>
      </c>
      <c r="H6" s="464">
        <v>17</v>
      </c>
      <c r="I6" s="463">
        <v>29</v>
      </c>
      <c r="J6" s="459">
        <v>37</v>
      </c>
      <c r="K6" s="464">
        <v>17</v>
      </c>
      <c r="L6" s="463">
        <v>33</v>
      </c>
      <c r="M6" s="459"/>
      <c r="N6" s="462"/>
      <c r="O6" s="461"/>
      <c r="P6" s="459" t="s">
        <v>173</v>
      </c>
      <c r="Q6" s="462" t="s">
        <v>173</v>
      </c>
      <c r="R6" s="461" t="s">
        <v>173</v>
      </c>
      <c r="S6" s="459" t="s">
        <v>173</v>
      </c>
      <c r="T6" s="462" t="s">
        <v>173</v>
      </c>
      <c r="U6" s="461" t="s">
        <v>173</v>
      </c>
      <c r="V6" s="459" t="s">
        <v>173</v>
      </c>
      <c r="W6" s="462" t="s">
        <v>173</v>
      </c>
      <c r="X6" s="461" t="s">
        <v>173</v>
      </c>
      <c r="Y6" s="459" t="s">
        <v>173</v>
      </c>
      <c r="Z6" s="460" t="s">
        <v>173</v>
      </c>
      <c r="AA6" s="461" t="s">
        <v>173</v>
      </c>
      <c r="AB6" s="459" t="s">
        <v>173</v>
      </c>
      <c r="AC6" s="460" t="s">
        <v>173</v>
      </c>
      <c r="AD6" s="461" t="s">
        <v>173</v>
      </c>
      <c r="AE6" s="459" t="s">
        <v>173</v>
      </c>
      <c r="AF6" s="460" t="s">
        <v>173</v>
      </c>
      <c r="AG6" s="455" t="s">
        <v>173</v>
      </c>
      <c r="AH6" s="459" t="s">
        <v>173</v>
      </c>
      <c r="AI6" s="458" t="s">
        <v>173</v>
      </c>
      <c r="AJ6" s="457" t="s">
        <v>173</v>
      </c>
      <c r="AK6" s="441" t="s">
        <v>173</v>
      </c>
      <c r="AL6" s="456" t="s">
        <v>173</v>
      </c>
      <c r="AM6" s="455" t="s">
        <v>173</v>
      </c>
      <c r="AN6" s="438">
        <f t="shared" ref="AN6:AN16" si="0">SUM(D6:AM6)</f>
        <v>227</v>
      </c>
      <c r="AO6" s="437">
        <f t="shared" ref="AO6:AO17" si="1">AN6/totalvictim</f>
        <v>0.27316486161251502</v>
      </c>
    </row>
    <row r="7" spans="3:41" ht="17.399999999999999" thickBot="1" x14ac:dyDescent="0.3">
      <c r="C7" s="453" t="s">
        <v>176</v>
      </c>
      <c r="D7" s="444">
        <v>37</v>
      </c>
      <c r="E7" s="449">
        <v>9</v>
      </c>
      <c r="F7" s="448">
        <v>26</v>
      </c>
      <c r="G7" s="444">
        <v>37</v>
      </c>
      <c r="H7" s="449">
        <v>11</v>
      </c>
      <c r="I7" s="448">
        <v>32</v>
      </c>
      <c r="J7" s="444">
        <v>40</v>
      </c>
      <c r="K7" s="449">
        <v>15</v>
      </c>
      <c r="L7" s="448">
        <v>40</v>
      </c>
      <c r="M7" s="444"/>
      <c r="N7" s="447"/>
      <c r="O7" s="446"/>
      <c r="P7" s="444" t="s">
        <v>173</v>
      </c>
      <c r="Q7" s="447" t="s">
        <v>173</v>
      </c>
      <c r="R7" s="446" t="s">
        <v>173</v>
      </c>
      <c r="S7" s="444" t="s">
        <v>173</v>
      </c>
      <c r="T7" s="447" t="s">
        <v>173</v>
      </c>
      <c r="U7" s="446" t="s">
        <v>173</v>
      </c>
      <c r="V7" s="444" t="s">
        <v>173</v>
      </c>
      <c r="W7" s="447" t="s">
        <v>173</v>
      </c>
      <c r="X7" s="446" t="s">
        <v>173</v>
      </c>
      <c r="Y7" s="444" t="s">
        <v>173</v>
      </c>
      <c r="Z7" s="445" t="s">
        <v>173</v>
      </c>
      <c r="AA7" s="446" t="s">
        <v>173</v>
      </c>
      <c r="AB7" s="444" t="s">
        <v>173</v>
      </c>
      <c r="AC7" s="445" t="s">
        <v>173</v>
      </c>
      <c r="AD7" s="446" t="s">
        <v>173</v>
      </c>
      <c r="AE7" s="444" t="s">
        <v>173</v>
      </c>
      <c r="AF7" s="445" t="s">
        <v>173</v>
      </c>
      <c r="AG7" s="439" t="s">
        <v>173</v>
      </c>
      <c r="AH7" s="444" t="s">
        <v>173</v>
      </c>
      <c r="AI7" s="443" t="s">
        <v>173</v>
      </c>
      <c r="AJ7" s="442" t="s">
        <v>173</v>
      </c>
      <c r="AK7" s="441" t="s">
        <v>173</v>
      </c>
      <c r="AL7" s="440" t="s">
        <v>173</v>
      </c>
      <c r="AM7" s="439" t="s">
        <v>173</v>
      </c>
      <c r="AN7" s="438">
        <f t="shared" si="0"/>
        <v>247</v>
      </c>
      <c r="AO7" s="437">
        <f t="shared" si="1"/>
        <v>0.29723225030084238</v>
      </c>
    </row>
    <row r="8" spans="3:41" ht="17.399999999999999" thickBot="1" x14ac:dyDescent="0.3">
      <c r="C8" s="454" t="s">
        <v>175</v>
      </c>
      <c r="D8" s="444">
        <v>0</v>
      </c>
      <c r="E8" s="449">
        <v>0</v>
      </c>
      <c r="F8" s="448">
        <v>0</v>
      </c>
      <c r="G8" s="444">
        <v>0</v>
      </c>
      <c r="H8" s="449">
        <v>0</v>
      </c>
      <c r="I8" s="448">
        <v>0</v>
      </c>
      <c r="J8" s="444">
        <v>0</v>
      </c>
      <c r="K8" s="449">
        <v>0</v>
      </c>
      <c r="L8" s="448">
        <v>0</v>
      </c>
      <c r="M8" s="444"/>
      <c r="N8" s="447"/>
      <c r="O8" s="446"/>
      <c r="P8" s="444" t="s">
        <v>173</v>
      </c>
      <c r="Q8" s="447" t="s">
        <v>173</v>
      </c>
      <c r="R8" s="446" t="s">
        <v>173</v>
      </c>
      <c r="S8" s="444" t="s">
        <v>173</v>
      </c>
      <c r="T8" s="447" t="s">
        <v>173</v>
      </c>
      <c r="U8" s="446" t="s">
        <v>173</v>
      </c>
      <c r="V8" s="444" t="s">
        <v>173</v>
      </c>
      <c r="W8" s="447" t="s">
        <v>173</v>
      </c>
      <c r="X8" s="446" t="s">
        <v>173</v>
      </c>
      <c r="Y8" s="444" t="s">
        <v>173</v>
      </c>
      <c r="Z8" s="445" t="s">
        <v>173</v>
      </c>
      <c r="AA8" s="446" t="s">
        <v>173</v>
      </c>
      <c r="AB8" s="444" t="s">
        <v>173</v>
      </c>
      <c r="AC8" s="445" t="s">
        <v>173</v>
      </c>
      <c r="AD8" s="446" t="s">
        <v>173</v>
      </c>
      <c r="AE8" s="444" t="s">
        <v>173</v>
      </c>
      <c r="AF8" s="445" t="s">
        <v>173</v>
      </c>
      <c r="AG8" s="439" t="s">
        <v>173</v>
      </c>
      <c r="AH8" s="444" t="s">
        <v>173</v>
      </c>
      <c r="AI8" s="443" t="s">
        <v>173</v>
      </c>
      <c r="AJ8" s="442" t="s">
        <v>173</v>
      </c>
      <c r="AK8" s="441" t="s">
        <v>173</v>
      </c>
      <c r="AL8" s="440" t="s">
        <v>173</v>
      </c>
      <c r="AM8" s="439" t="s">
        <v>173</v>
      </c>
      <c r="AN8" s="438">
        <f t="shared" si="0"/>
        <v>0</v>
      </c>
      <c r="AO8" s="437">
        <f t="shared" si="1"/>
        <v>0</v>
      </c>
    </row>
    <row r="9" spans="3:41" ht="13.5" customHeight="1" thickBot="1" x14ac:dyDescent="0.3">
      <c r="C9" s="493" t="s">
        <v>190</v>
      </c>
      <c r="D9" s="444">
        <v>2</v>
      </c>
      <c r="E9" s="449">
        <v>2</v>
      </c>
      <c r="F9" s="448">
        <v>2</v>
      </c>
      <c r="G9" s="444">
        <v>2</v>
      </c>
      <c r="H9" s="449">
        <v>3</v>
      </c>
      <c r="I9" s="448">
        <v>5</v>
      </c>
      <c r="J9" s="444">
        <v>6</v>
      </c>
      <c r="K9" s="449">
        <v>0</v>
      </c>
      <c r="L9" s="448">
        <v>3</v>
      </c>
      <c r="M9" s="444"/>
      <c r="N9" s="447"/>
      <c r="O9" s="446"/>
      <c r="P9" s="444" t="s">
        <v>173</v>
      </c>
      <c r="Q9" s="447" t="s">
        <v>173</v>
      </c>
      <c r="R9" s="446" t="s">
        <v>173</v>
      </c>
      <c r="S9" s="444" t="s">
        <v>173</v>
      </c>
      <c r="T9" s="447" t="s">
        <v>173</v>
      </c>
      <c r="U9" s="446" t="s">
        <v>173</v>
      </c>
      <c r="V9" s="444" t="s">
        <v>173</v>
      </c>
      <c r="W9" s="447" t="s">
        <v>173</v>
      </c>
      <c r="X9" s="446" t="s">
        <v>173</v>
      </c>
      <c r="Y9" s="444" t="s">
        <v>173</v>
      </c>
      <c r="Z9" s="445" t="s">
        <v>173</v>
      </c>
      <c r="AA9" s="446" t="s">
        <v>173</v>
      </c>
      <c r="AB9" s="444" t="s">
        <v>173</v>
      </c>
      <c r="AC9" s="445" t="s">
        <v>173</v>
      </c>
      <c r="AD9" s="446" t="s">
        <v>173</v>
      </c>
      <c r="AE9" s="444" t="s">
        <v>173</v>
      </c>
      <c r="AF9" s="445" t="s">
        <v>173</v>
      </c>
      <c r="AG9" s="439" t="s">
        <v>173</v>
      </c>
      <c r="AH9" s="444" t="s">
        <v>173</v>
      </c>
      <c r="AI9" s="443" t="s">
        <v>173</v>
      </c>
      <c r="AJ9" s="442" t="s">
        <v>173</v>
      </c>
      <c r="AK9" s="441" t="s">
        <v>173</v>
      </c>
      <c r="AL9" s="440" t="s">
        <v>173</v>
      </c>
      <c r="AM9" s="439" t="s">
        <v>173</v>
      </c>
      <c r="AN9" s="438">
        <f t="shared" si="0"/>
        <v>25</v>
      </c>
      <c r="AO9" s="437">
        <f t="shared" si="1"/>
        <v>3.0084235860409144E-2</v>
      </c>
    </row>
    <row r="10" spans="3:41" ht="13.5" customHeight="1" thickBot="1" x14ac:dyDescent="0.3">
      <c r="C10" s="493" t="s">
        <v>189</v>
      </c>
      <c r="D10" s="444">
        <v>3</v>
      </c>
      <c r="E10" s="449">
        <v>5</v>
      </c>
      <c r="F10" s="448">
        <v>4</v>
      </c>
      <c r="G10" s="444">
        <v>2</v>
      </c>
      <c r="H10" s="449">
        <v>6</v>
      </c>
      <c r="I10" s="448">
        <v>5</v>
      </c>
      <c r="J10" s="444">
        <v>3</v>
      </c>
      <c r="K10" s="449">
        <v>6</v>
      </c>
      <c r="L10" s="448">
        <v>3</v>
      </c>
      <c r="M10" s="444"/>
      <c r="N10" s="447"/>
      <c r="O10" s="446"/>
      <c r="P10" s="444" t="s">
        <v>173</v>
      </c>
      <c r="Q10" s="447" t="s">
        <v>173</v>
      </c>
      <c r="R10" s="446" t="s">
        <v>173</v>
      </c>
      <c r="S10" s="444" t="s">
        <v>173</v>
      </c>
      <c r="T10" s="447" t="s">
        <v>173</v>
      </c>
      <c r="U10" s="446" t="s">
        <v>173</v>
      </c>
      <c r="V10" s="444" t="s">
        <v>173</v>
      </c>
      <c r="W10" s="447" t="s">
        <v>173</v>
      </c>
      <c r="X10" s="446" t="s">
        <v>173</v>
      </c>
      <c r="Y10" s="444" t="s">
        <v>173</v>
      </c>
      <c r="Z10" s="445" t="s">
        <v>173</v>
      </c>
      <c r="AA10" s="446" t="s">
        <v>173</v>
      </c>
      <c r="AB10" s="444" t="s">
        <v>173</v>
      </c>
      <c r="AC10" s="445" t="s">
        <v>173</v>
      </c>
      <c r="AD10" s="446" t="s">
        <v>173</v>
      </c>
      <c r="AE10" s="444" t="s">
        <v>173</v>
      </c>
      <c r="AF10" s="445" t="s">
        <v>173</v>
      </c>
      <c r="AG10" s="439" t="s">
        <v>173</v>
      </c>
      <c r="AH10" s="444" t="s">
        <v>173</v>
      </c>
      <c r="AI10" s="443" t="s">
        <v>173</v>
      </c>
      <c r="AJ10" s="442" t="s">
        <v>173</v>
      </c>
      <c r="AK10" s="441" t="s">
        <v>173</v>
      </c>
      <c r="AL10" s="440" t="s">
        <v>173</v>
      </c>
      <c r="AM10" s="439" t="s">
        <v>173</v>
      </c>
      <c r="AN10" s="438">
        <f t="shared" si="0"/>
        <v>37</v>
      </c>
      <c r="AO10" s="437">
        <f t="shared" si="1"/>
        <v>4.4524669073405534E-2</v>
      </c>
    </row>
    <row r="11" spans="3:41" ht="13.5" customHeight="1" thickBot="1" x14ac:dyDescent="0.3">
      <c r="C11" s="493" t="s">
        <v>188</v>
      </c>
      <c r="D11" s="444">
        <v>1</v>
      </c>
      <c r="E11" s="449">
        <v>1</v>
      </c>
      <c r="F11" s="448">
        <v>3</v>
      </c>
      <c r="G11" s="444">
        <v>0</v>
      </c>
      <c r="H11" s="449">
        <v>1</v>
      </c>
      <c r="I11" s="448">
        <v>7</v>
      </c>
      <c r="J11" s="444">
        <v>3</v>
      </c>
      <c r="K11" s="449">
        <v>3</v>
      </c>
      <c r="L11" s="448">
        <v>3</v>
      </c>
      <c r="M11" s="444"/>
      <c r="N11" s="447"/>
      <c r="O11" s="446"/>
      <c r="P11" s="444" t="s">
        <v>173</v>
      </c>
      <c r="Q11" s="447" t="s">
        <v>173</v>
      </c>
      <c r="R11" s="446" t="s">
        <v>173</v>
      </c>
      <c r="S11" s="444" t="s">
        <v>173</v>
      </c>
      <c r="T11" s="447" t="s">
        <v>173</v>
      </c>
      <c r="U11" s="446" t="s">
        <v>173</v>
      </c>
      <c r="V11" s="444" t="s">
        <v>173</v>
      </c>
      <c r="W11" s="447" t="s">
        <v>173</v>
      </c>
      <c r="X11" s="446" t="s">
        <v>173</v>
      </c>
      <c r="Y11" s="444" t="s">
        <v>173</v>
      </c>
      <c r="Z11" s="445" t="s">
        <v>173</v>
      </c>
      <c r="AA11" s="446" t="s">
        <v>173</v>
      </c>
      <c r="AB11" s="444" t="s">
        <v>173</v>
      </c>
      <c r="AC11" s="445" t="s">
        <v>173</v>
      </c>
      <c r="AD11" s="446" t="s">
        <v>173</v>
      </c>
      <c r="AE11" s="444" t="s">
        <v>173</v>
      </c>
      <c r="AF11" s="445" t="s">
        <v>173</v>
      </c>
      <c r="AG11" s="439" t="s">
        <v>173</v>
      </c>
      <c r="AH11" s="444" t="s">
        <v>173</v>
      </c>
      <c r="AI11" s="443" t="s">
        <v>173</v>
      </c>
      <c r="AJ11" s="442" t="s">
        <v>173</v>
      </c>
      <c r="AK11" s="441" t="s">
        <v>173</v>
      </c>
      <c r="AL11" s="440" t="s">
        <v>173</v>
      </c>
      <c r="AM11" s="439" t="s">
        <v>173</v>
      </c>
      <c r="AN11" s="438">
        <f t="shared" si="0"/>
        <v>22</v>
      </c>
      <c r="AO11" s="437">
        <f t="shared" si="1"/>
        <v>2.6474127557160047E-2</v>
      </c>
    </row>
    <row r="12" spans="3:41" ht="15" customHeight="1" thickBot="1" x14ac:dyDescent="0.3">
      <c r="C12" s="493" t="s">
        <v>187</v>
      </c>
      <c r="D12" s="444">
        <v>9</v>
      </c>
      <c r="E12" s="449">
        <v>1</v>
      </c>
      <c r="F12" s="448">
        <v>0</v>
      </c>
      <c r="G12" s="444">
        <v>18</v>
      </c>
      <c r="H12" s="449">
        <v>4</v>
      </c>
      <c r="I12" s="448">
        <v>3</v>
      </c>
      <c r="J12" s="444">
        <v>15</v>
      </c>
      <c r="K12" s="449">
        <v>0</v>
      </c>
      <c r="L12" s="448">
        <v>6</v>
      </c>
      <c r="M12" s="444"/>
      <c r="N12" s="447"/>
      <c r="O12" s="446"/>
      <c r="P12" s="444" t="s">
        <v>173</v>
      </c>
      <c r="Q12" s="447" t="s">
        <v>173</v>
      </c>
      <c r="R12" s="446" t="s">
        <v>173</v>
      </c>
      <c r="S12" s="444" t="s">
        <v>173</v>
      </c>
      <c r="T12" s="447" t="s">
        <v>173</v>
      </c>
      <c r="U12" s="446" t="s">
        <v>173</v>
      </c>
      <c r="V12" s="444" t="s">
        <v>173</v>
      </c>
      <c r="W12" s="447" t="s">
        <v>173</v>
      </c>
      <c r="X12" s="446" t="s">
        <v>173</v>
      </c>
      <c r="Y12" s="444" t="s">
        <v>173</v>
      </c>
      <c r="Z12" s="445" t="s">
        <v>173</v>
      </c>
      <c r="AA12" s="446" t="s">
        <v>173</v>
      </c>
      <c r="AB12" s="444" t="s">
        <v>173</v>
      </c>
      <c r="AC12" s="445" t="s">
        <v>173</v>
      </c>
      <c r="AD12" s="446" t="s">
        <v>173</v>
      </c>
      <c r="AE12" s="444" t="s">
        <v>173</v>
      </c>
      <c r="AF12" s="445" t="s">
        <v>173</v>
      </c>
      <c r="AG12" s="439" t="s">
        <v>173</v>
      </c>
      <c r="AH12" s="444" t="s">
        <v>173</v>
      </c>
      <c r="AI12" s="443" t="s">
        <v>173</v>
      </c>
      <c r="AJ12" s="442" t="s">
        <v>173</v>
      </c>
      <c r="AK12" s="441" t="s">
        <v>173</v>
      </c>
      <c r="AL12" s="440" t="s">
        <v>173</v>
      </c>
      <c r="AM12" s="439" t="s">
        <v>173</v>
      </c>
      <c r="AN12" s="438">
        <f t="shared" si="0"/>
        <v>56</v>
      </c>
      <c r="AO12" s="437">
        <f t="shared" si="1"/>
        <v>6.7388688327316482E-2</v>
      </c>
    </row>
    <row r="13" spans="3:41" ht="15" customHeight="1" thickBot="1" x14ac:dyDescent="0.3">
      <c r="C13" s="493" t="s">
        <v>186</v>
      </c>
      <c r="D13" s="444">
        <v>2</v>
      </c>
      <c r="E13" s="449">
        <v>0</v>
      </c>
      <c r="F13" s="448">
        <v>0</v>
      </c>
      <c r="G13" s="444">
        <v>2</v>
      </c>
      <c r="H13" s="449">
        <v>0</v>
      </c>
      <c r="I13" s="448">
        <v>1</v>
      </c>
      <c r="J13" s="444">
        <v>7</v>
      </c>
      <c r="K13" s="449">
        <v>3</v>
      </c>
      <c r="L13" s="448">
        <v>0</v>
      </c>
      <c r="M13" s="444"/>
      <c r="N13" s="447"/>
      <c r="O13" s="446"/>
      <c r="P13" s="444" t="s">
        <v>173</v>
      </c>
      <c r="Q13" s="447" t="s">
        <v>173</v>
      </c>
      <c r="R13" s="446" t="s">
        <v>173</v>
      </c>
      <c r="S13" s="444" t="s">
        <v>173</v>
      </c>
      <c r="T13" s="447" t="s">
        <v>173</v>
      </c>
      <c r="U13" s="446" t="s">
        <v>173</v>
      </c>
      <c r="V13" s="444" t="s">
        <v>173</v>
      </c>
      <c r="W13" s="447" t="s">
        <v>173</v>
      </c>
      <c r="X13" s="446" t="s">
        <v>173</v>
      </c>
      <c r="Y13" s="444" t="s">
        <v>173</v>
      </c>
      <c r="Z13" s="445" t="s">
        <v>173</v>
      </c>
      <c r="AA13" s="446" t="s">
        <v>173</v>
      </c>
      <c r="AB13" s="444" t="s">
        <v>173</v>
      </c>
      <c r="AC13" s="445" t="s">
        <v>173</v>
      </c>
      <c r="AD13" s="446" t="s">
        <v>173</v>
      </c>
      <c r="AE13" s="444" t="s">
        <v>173</v>
      </c>
      <c r="AF13" s="445" t="s">
        <v>173</v>
      </c>
      <c r="AG13" s="439" t="s">
        <v>173</v>
      </c>
      <c r="AH13" s="444" t="s">
        <v>173</v>
      </c>
      <c r="AI13" s="443" t="s">
        <v>173</v>
      </c>
      <c r="AJ13" s="442" t="s">
        <v>173</v>
      </c>
      <c r="AK13" s="441" t="s">
        <v>173</v>
      </c>
      <c r="AL13" s="440" t="s">
        <v>173</v>
      </c>
      <c r="AM13" s="439" t="s">
        <v>173</v>
      </c>
      <c r="AN13" s="438">
        <f t="shared" si="0"/>
        <v>15</v>
      </c>
      <c r="AO13" s="437">
        <f t="shared" si="1"/>
        <v>1.8050541516245487E-2</v>
      </c>
    </row>
    <row r="14" spans="3:41" ht="17.399999999999999" thickBot="1" x14ac:dyDescent="0.3">
      <c r="C14" s="492" t="s">
        <v>185</v>
      </c>
      <c r="D14" s="444">
        <v>40</v>
      </c>
      <c r="E14" s="449">
        <v>6</v>
      </c>
      <c r="F14" s="448">
        <v>9</v>
      </c>
      <c r="G14" s="444">
        <v>40</v>
      </c>
      <c r="H14" s="449">
        <v>5</v>
      </c>
      <c r="I14" s="448">
        <v>7</v>
      </c>
      <c r="J14" s="444">
        <v>46</v>
      </c>
      <c r="K14" s="449">
        <v>10</v>
      </c>
      <c r="L14" s="448">
        <v>10</v>
      </c>
      <c r="M14" s="444"/>
      <c r="N14" s="447"/>
      <c r="O14" s="446"/>
      <c r="P14" s="444" t="s">
        <v>173</v>
      </c>
      <c r="Q14" s="447" t="s">
        <v>173</v>
      </c>
      <c r="R14" s="446" t="s">
        <v>173</v>
      </c>
      <c r="S14" s="444" t="s">
        <v>173</v>
      </c>
      <c r="T14" s="447" t="s">
        <v>173</v>
      </c>
      <c r="U14" s="446" t="s">
        <v>173</v>
      </c>
      <c r="V14" s="444" t="s">
        <v>173</v>
      </c>
      <c r="W14" s="447" t="s">
        <v>173</v>
      </c>
      <c r="X14" s="446" t="s">
        <v>173</v>
      </c>
      <c r="Y14" s="444" t="s">
        <v>173</v>
      </c>
      <c r="Z14" s="445" t="s">
        <v>173</v>
      </c>
      <c r="AA14" s="446" t="s">
        <v>173</v>
      </c>
      <c r="AB14" s="444" t="s">
        <v>173</v>
      </c>
      <c r="AC14" s="445" t="s">
        <v>173</v>
      </c>
      <c r="AD14" s="446" t="s">
        <v>173</v>
      </c>
      <c r="AE14" s="444" t="s">
        <v>173</v>
      </c>
      <c r="AF14" s="445" t="s">
        <v>173</v>
      </c>
      <c r="AG14" s="439" t="s">
        <v>173</v>
      </c>
      <c r="AH14" s="444" t="s">
        <v>173</v>
      </c>
      <c r="AI14" s="443" t="s">
        <v>173</v>
      </c>
      <c r="AJ14" s="442" t="s">
        <v>173</v>
      </c>
      <c r="AK14" s="441" t="s">
        <v>173</v>
      </c>
      <c r="AL14" s="440" t="s">
        <v>173</v>
      </c>
      <c r="AM14" s="439" t="s">
        <v>173</v>
      </c>
      <c r="AN14" s="438">
        <f t="shared" si="0"/>
        <v>173</v>
      </c>
      <c r="AO14" s="437">
        <f t="shared" si="1"/>
        <v>0.20818291215403129</v>
      </c>
    </row>
    <row r="15" spans="3:41" ht="17.399999999999999" thickBot="1" x14ac:dyDescent="0.3">
      <c r="C15" s="453" t="s">
        <v>184</v>
      </c>
      <c r="D15" s="452">
        <v>0</v>
      </c>
      <c r="E15" s="451">
        <v>3</v>
      </c>
      <c r="F15" s="450">
        <v>5</v>
      </c>
      <c r="G15" s="452">
        <v>1</v>
      </c>
      <c r="H15" s="451">
        <v>8</v>
      </c>
      <c r="I15" s="450">
        <v>5</v>
      </c>
      <c r="J15" s="444">
        <v>2</v>
      </c>
      <c r="K15" s="449">
        <v>0</v>
      </c>
      <c r="L15" s="448">
        <v>3</v>
      </c>
      <c r="M15" s="444"/>
      <c r="N15" s="447"/>
      <c r="O15" s="446"/>
      <c r="P15" s="444" t="s">
        <v>173</v>
      </c>
      <c r="Q15" s="447" t="s">
        <v>173</v>
      </c>
      <c r="R15" s="446" t="s">
        <v>173</v>
      </c>
      <c r="S15" s="444" t="s">
        <v>173</v>
      </c>
      <c r="T15" s="447" t="s">
        <v>173</v>
      </c>
      <c r="U15" s="446" t="s">
        <v>173</v>
      </c>
      <c r="V15" s="444" t="s">
        <v>173</v>
      </c>
      <c r="W15" s="447" t="s">
        <v>173</v>
      </c>
      <c r="X15" s="446" t="s">
        <v>173</v>
      </c>
      <c r="Y15" s="444" t="s">
        <v>173</v>
      </c>
      <c r="Z15" s="445" t="s">
        <v>173</v>
      </c>
      <c r="AA15" s="446" t="s">
        <v>173</v>
      </c>
      <c r="AB15" s="444" t="s">
        <v>173</v>
      </c>
      <c r="AC15" s="445" t="s">
        <v>173</v>
      </c>
      <c r="AD15" s="446" t="s">
        <v>173</v>
      </c>
      <c r="AE15" s="444" t="s">
        <v>173</v>
      </c>
      <c r="AF15" s="445" t="s">
        <v>173</v>
      </c>
      <c r="AG15" s="439" t="s">
        <v>173</v>
      </c>
      <c r="AH15" s="444" t="s">
        <v>173</v>
      </c>
      <c r="AI15" s="443" t="s">
        <v>173</v>
      </c>
      <c r="AJ15" s="442" t="s">
        <v>173</v>
      </c>
      <c r="AK15" s="441" t="s">
        <v>173</v>
      </c>
      <c r="AL15" s="440" t="s">
        <v>173</v>
      </c>
      <c r="AM15" s="439" t="s">
        <v>173</v>
      </c>
      <c r="AN15" s="438">
        <f t="shared" si="0"/>
        <v>27</v>
      </c>
      <c r="AO15" s="437">
        <f t="shared" si="1"/>
        <v>3.2490974729241874E-2</v>
      </c>
    </row>
    <row r="16" spans="3:41" ht="17.399999999999999" thickBot="1" x14ac:dyDescent="0.3">
      <c r="C16" s="453" t="s">
        <v>183</v>
      </c>
      <c r="D16" s="486">
        <v>2</v>
      </c>
      <c r="E16" s="491">
        <v>2</v>
      </c>
      <c r="F16" s="490">
        <v>4</v>
      </c>
      <c r="G16" s="486">
        <v>4</v>
      </c>
      <c r="H16" s="491">
        <v>9</v>
      </c>
      <c r="I16" s="490">
        <v>7</v>
      </c>
      <c r="J16" s="486">
        <v>1</v>
      </c>
      <c r="K16" s="491">
        <v>7</v>
      </c>
      <c r="L16" s="490">
        <v>3</v>
      </c>
      <c r="M16" s="486"/>
      <c r="N16" s="489"/>
      <c r="O16" s="488"/>
      <c r="P16" s="486" t="s">
        <v>173</v>
      </c>
      <c r="Q16" s="489" t="s">
        <v>173</v>
      </c>
      <c r="R16" s="488" t="s">
        <v>173</v>
      </c>
      <c r="S16" s="486" t="s">
        <v>173</v>
      </c>
      <c r="T16" s="489" t="s">
        <v>173</v>
      </c>
      <c r="U16" s="488" t="s">
        <v>173</v>
      </c>
      <c r="V16" s="486" t="s">
        <v>173</v>
      </c>
      <c r="W16" s="489" t="s">
        <v>173</v>
      </c>
      <c r="X16" s="488" t="s">
        <v>173</v>
      </c>
      <c r="Y16" s="486" t="s">
        <v>173</v>
      </c>
      <c r="Z16" s="487" t="s">
        <v>173</v>
      </c>
      <c r="AA16" s="488" t="s">
        <v>173</v>
      </c>
      <c r="AB16" s="486" t="s">
        <v>173</v>
      </c>
      <c r="AC16" s="487" t="s">
        <v>173</v>
      </c>
      <c r="AD16" s="488" t="s">
        <v>173</v>
      </c>
      <c r="AE16" s="486" t="s">
        <v>173</v>
      </c>
      <c r="AF16" s="487" t="s">
        <v>173</v>
      </c>
      <c r="AG16" s="481" t="s">
        <v>173</v>
      </c>
      <c r="AH16" s="486" t="s">
        <v>173</v>
      </c>
      <c r="AI16" s="485" t="s">
        <v>173</v>
      </c>
      <c r="AJ16" s="484" t="s">
        <v>173</v>
      </c>
      <c r="AK16" s="483" t="s">
        <v>173</v>
      </c>
      <c r="AL16" s="482" t="s">
        <v>173</v>
      </c>
      <c r="AM16" s="481" t="s">
        <v>173</v>
      </c>
      <c r="AN16" s="480">
        <f t="shared" si="0"/>
        <v>39</v>
      </c>
      <c r="AO16" s="479">
        <f t="shared" si="1"/>
        <v>4.6931407942238268E-2</v>
      </c>
    </row>
    <row r="17" spans="3:41" s="430" customFormat="1" ht="19.2" x14ac:dyDescent="0.25">
      <c r="C17" s="436" t="s">
        <v>172</v>
      </c>
      <c r="D17" s="435">
        <f t="shared" ref="D17:AN17" si="2">D6+D7+D9+D10+D12+D14+D15+D16</f>
        <v>119</v>
      </c>
      <c r="E17" s="435">
        <f t="shared" si="2"/>
        <v>43</v>
      </c>
      <c r="F17" s="435">
        <f t="shared" si="2"/>
        <v>73</v>
      </c>
      <c r="G17" s="435">
        <f t="shared" si="2"/>
        <v>134</v>
      </c>
      <c r="H17" s="435">
        <f t="shared" si="2"/>
        <v>63</v>
      </c>
      <c r="I17" s="435">
        <f t="shared" si="2"/>
        <v>93</v>
      </c>
      <c r="J17" s="435">
        <f t="shared" si="2"/>
        <v>150</v>
      </c>
      <c r="K17" s="435">
        <f t="shared" si="2"/>
        <v>55</v>
      </c>
      <c r="L17" s="435">
        <f t="shared" si="2"/>
        <v>101</v>
      </c>
      <c r="M17" s="435">
        <f t="shared" si="2"/>
        <v>0</v>
      </c>
      <c r="N17" s="435">
        <f t="shared" si="2"/>
        <v>0</v>
      </c>
      <c r="O17" s="435">
        <f t="shared" si="2"/>
        <v>0</v>
      </c>
      <c r="P17" s="435" t="e">
        <f t="shared" si="2"/>
        <v>#VALUE!</v>
      </c>
      <c r="Q17" s="435" t="e">
        <f t="shared" si="2"/>
        <v>#VALUE!</v>
      </c>
      <c r="R17" s="435" t="e">
        <f t="shared" si="2"/>
        <v>#VALUE!</v>
      </c>
      <c r="S17" s="435" t="e">
        <f t="shared" si="2"/>
        <v>#VALUE!</v>
      </c>
      <c r="T17" s="435" t="e">
        <f t="shared" si="2"/>
        <v>#VALUE!</v>
      </c>
      <c r="U17" s="435" t="e">
        <f t="shared" si="2"/>
        <v>#VALUE!</v>
      </c>
      <c r="V17" s="435" t="e">
        <f t="shared" si="2"/>
        <v>#VALUE!</v>
      </c>
      <c r="W17" s="435" t="e">
        <f t="shared" si="2"/>
        <v>#VALUE!</v>
      </c>
      <c r="X17" s="435" t="e">
        <f t="shared" si="2"/>
        <v>#VALUE!</v>
      </c>
      <c r="Y17" s="435" t="e">
        <f t="shared" si="2"/>
        <v>#VALUE!</v>
      </c>
      <c r="Z17" s="435" t="e">
        <f t="shared" si="2"/>
        <v>#VALUE!</v>
      </c>
      <c r="AA17" s="435" t="e">
        <f t="shared" si="2"/>
        <v>#VALUE!</v>
      </c>
      <c r="AB17" s="435" t="e">
        <f t="shared" si="2"/>
        <v>#VALUE!</v>
      </c>
      <c r="AC17" s="435" t="e">
        <f t="shared" si="2"/>
        <v>#VALUE!</v>
      </c>
      <c r="AD17" s="435" t="e">
        <f t="shared" si="2"/>
        <v>#VALUE!</v>
      </c>
      <c r="AE17" s="435" t="e">
        <f t="shared" si="2"/>
        <v>#VALUE!</v>
      </c>
      <c r="AF17" s="435" t="e">
        <f t="shared" si="2"/>
        <v>#VALUE!</v>
      </c>
      <c r="AG17" s="435" t="e">
        <f t="shared" si="2"/>
        <v>#VALUE!</v>
      </c>
      <c r="AH17" s="435" t="e">
        <f t="shared" si="2"/>
        <v>#VALUE!</v>
      </c>
      <c r="AI17" s="435" t="e">
        <f t="shared" si="2"/>
        <v>#VALUE!</v>
      </c>
      <c r="AJ17" s="435" t="e">
        <f t="shared" si="2"/>
        <v>#VALUE!</v>
      </c>
      <c r="AK17" s="435" t="e">
        <f t="shared" si="2"/>
        <v>#VALUE!</v>
      </c>
      <c r="AL17" s="435" t="e">
        <f t="shared" si="2"/>
        <v>#VALUE!</v>
      </c>
      <c r="AM17" s="435" t="e">
        <f t="shared" si="2"/>
        <v>#VALUE!</v>
      </c>
      <c r="AN17" s="478">
        <f t="shared" si="2"/>
        <v>831</v>
      </c>
      <c r="AO17" s="434">
        <f t="shared" si="1"/>
        <v>1</v>
      </c>
    </row>
    <row r="18" spans="3:41" s="430" customFormat="1" ht="19.8" thickBot="1" x14ac:dyDescent="0.3">
      <c r="C18" s="433" t="s">
        <v>171</v>
      </c>
      <c r="D18" s="1057">
        <f>SUM(D17:F17)</f>
        <v>235</v>
      </c>
      <c r="E18" s="1057"/>
      <c r="F18" s="1057"/>
      <c r="G18" s="1057">
        <f>SUM(G17:I17)</f>
        <v>290</v>
      </c>
      <c r="H18" s="1057"/>
      <c r="I18" s="1057"/>
      <c r="J18" s="1057">
        <f>SUM(J17:L17)</f>
        <v>306</v>
      </c>
      <c r="K18" s="1057"/>
      <c r="L18" s="1057"/>
      <c r="M18" s="1057">
        <f>SUM(M17:O17)</f>
        <v>0</v>
      </c>
      <c r="N18" s="1057"/>
      <c r="O18" s="1057"/>
      <c r="P18" s="1057" t="e">
        <f>SUM(P17:R17)</f>
        <v>#VALUE!</v>
      </c>
      <c r="Q18" s="1057"/>
      <c r="R18" s="1057"/>
      <c r="S18" s="1057" t="e">
        <f>SUM(S17:U17)</f>
        <v>#VALUE!</v>
      </c>
      <c r="T18" s="1057"/>
      <c r="U18" s="1057"/>
      <c r="V18" s="1057" t="e">
        <f>SUM(V17:X17)</f>
        <v>#VALUE!</v>
      </c>
      <c r="W18" s="1057"/>
      <c r="X18" s="1057"/>
      <c r="Y18" s="1057" t="e">
        <f>SUM(Y17:AA17)</f>
        <v>#VALUE!</v>
      </c>
      <c r="Z18" s="1057"/>
      <c r="AA18" s="1057"/>
      <c r="AB18" s="1057" t="e">
        <f>SUM(AB17:AD17)</f>
        <v>#VALUE!</v>
      </c>
      <c r="AC18" s="1057"/>
      <c r="AD18" s="1057"/>
      <c r="AE18" s="1057" t="e">
        <f>SUM(AE17:AG17)</f>
        <v>#VALUE!</v>
      </c>
      <c r="AF18" s="1057"/>
      <c r="AG18" s="1057"/>
      <c r="AH18" s="1057" t="e">
        <f>SUM(AH17:AJ17)</f>
        <v>#VALUE!</v>
      </c>
      <c r="AI18" s="1057"/>
      <c r="AJ18" s="1057"/>
      <c r="AK18" s="1057" t="e">
        <f>SUM(AK17:AM17)</f>
        <v>#VALUE!</v>
      </c>
      <c r="AL18" s="1057"/>
      <c r="AM18" s="1057"/>
      <c r="AN18" s="432"/>
      <c r="AO18" s="431"/>
    </row>
    <row r="19" spans="3:41" x14ac:dyDescent="0.25"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9"/>
      <c r="O19" s="429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1"/>
      <c r="AN19" s="421"/>
      <c r="AO19" s="421"/>
    </row>
    <row r="20" spans="3:41" x14ac:dyDescent="0.25"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</row>
    <row r="21" spans="3:41" x14ac:dyDescent="0.25"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</row>
    <row r="22" spans="3:41" x14ac:dyDescent="0.25"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</row>
    <row r="26" spans="3:41" x14ac:dyDescent="0.25">
      <c r="C26" s="422"/>
    </row>
    <row r="38" spans="4:41" ht="63" customHeight="1" x14ac:dyDescent="0.25"/>
    <row r="39" spans="4:41" ht="63" customHeight="1" x14ac:dyDescent="0.25"/>
    <row r="40" spans="4:41" ht="63" customHeight="1" x14ac:dyDescent="0.25"/>
    <row r="41" spans="4:41" ht="63" customHeight="1" x14ac:dyDescent="0.25">
      <c r="AO41" s="417" t="s">
        <v>169</v>
      </c>
    </row>
    <row r="42" spans="4:41" ht="63" customHeight="1" x14ac:dyDescent="0.25"/>
    <row r="46" spans="4:41" ht="17.399999999999999" x14ac:dyDescent="0.3">
      <c r="D46" s="428"/>
      <c r="E46" s="428"/>
      <c r="F46" s="428"/>
      <c r="G46" s="426"/>
      <c r="H46" s="426"/>
      <c r="I46" s="426"/>
      <c r="J46" s="427"/>
      <c r="K46" s="427"/>
      <c r="L46" s="427"/>
      <c r="M46" s="426"/>
      <c r="N46" s="426"/>
      <c r="O46" s="426"/>
      <c r="P46" s="426"/>
      <c r="Q46" s="426"/>
      <c r="R46" s="426"/>
      <c r="S46" s="426"/>
      <c r="T46" s="426"/>
      <c r="U46" s="426"/>
      <c r="V46" s="427"/>
      <c r="W46" s="427"/>
      <c r="X46" s="427"/>
      <c r="Y46" s="427"/>
      <c r="Z46" s="427"/>
      <c r="AA46" s="427"/>
      <c r="AB46" s="426"/>
      <c r="AC46" s="426"/>
      <c r="AD46" s="426"/>
      <c r="AE46" s="426"/>
      <c r="AF46" s="426"/>
      <c r="AG46" s="426"/>
      <c r="AH46" s="426"/>
      <c r="AI46" s="426"/>
      <c r="AJ46" s="426"/>
      <c r="AK46" s="425"/>
      <c r="AL46" s="425"/>
      <c r="AM46" s="425"/>
      <c r="AN46" s="424"/>
      <c r="AO46" s="423"/>
    </row>
    <row r="47" spans="4:41" ht="20.399999999999999" x14ac:dyDescent="0.35">
      <c r="D47" s="1058"/>
      <c r="E47" s="1058"/>
      <c r="F47" s="1058"/>
      <c r="G47" s="1059"/>
      <c r="H47" s="1059"/>
      <c r="I47" s="1059"/>
      <c r="J47" s="1059"/>
      <c r="K47" s="1059"/>
      <c r="L47" s="1059"/>
      <c r="M47" s="1059"/>
      <c r="N47" s="1059"/>
      <c r="O47" s="1059"/>
      <c r="P47" s="1059"/>
      <c r="Q47" s="1059"/>
      <c r="R47" s="1059"/>
      <c r="S47" s="1059"/>
      <c r="T47" s="1059"/>
      <c r="U47" s="1059"/>
      <c r="V47" s="1059"/>
      <c r="W47" s="1059"/>
      <c r="X47" s="1059"/>
      <c r="Y47" s="1059"/>
      <c r="Z47" s="1059"/>
      <c r="AA47" s="1059"/>
      <c r="AB47" s="1059"/>
      <c r="AC47" s="1059"/>
      <c r="AD47" s="1059"/>
      <c r="AE47" s="1059"/>
      <c r="AF47" s="1059"/>
      <c r="AG47" s="1059"/>
      <c r="AH47" s="1059"/>
      <c r="AI47" s="1059"/>
      <c r="AJ47" s="1059"/>
      <c r="AK47" s="1059"/>
      <c r="AL47" s="1059"/>
      <c r="AM47" s="1059"/>
      <c r="AN47" s="1059"/>
      <c r="AO47" s="1059"/>
    </row>
  </sheetData>
  <mergeCells count="28">
    <mergeCell ref="AK18:AM18"/>
    <mergeCell ref="D47:AO47"/>
    <mergeCell ref="S18:U18"/>
    <mergeCell ref="V18:X18"/>
    <mergeCell ref="Y18:AA18"/>
    <mergeCell ref="AB18:AD18"/>
    <mergeCell ref="AE18:AG18"/>
    <mergeCell ref="AH18:AJ18"/>
    <mergeCell ref="D18:F18"/>
    <mergeCell ref="G18:I18"/>
    <mergeCell ref="J18:L18"/>
    <mergeCell ref="M18:O18"/>
    <mergeCell ref="P18:R18"/>
    <mergeCell ref="C2:AO2"/>
    <mergeCell ref="C3:AO3"/>
    <mergeCell ref="C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AK4:AM4"/>
  </mergeCells>
  <pageMargins left="0.70866141732283472" right="0.70866141732283472" top="0.74803149606299213" bottom="0.74803149606299213" header="0.31496062992125984" footer="0.31496062992125984"/>
  <pageSetup paperSize="41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General _ 2022 (trim1)</vt:lpstr>
      <vt:lpstr>IMPUTADOS  2022 </vt:lpstr>
      <vt:lpstr>VICTIMAS 2022</vt:lpstr>
      <vt:lpstr>'General _ 2022 (trim1)'!Área_de_impresión</vt:lpstr>
      <vt:lpstr>'IMPUTADOS  2022 '!Área_de_impresión</vt:lpstr>
      <vt:lpstr>'VICTIMAS 2022'!Área_de_impresión</vt:lpstr>
      <vt:lpstr>'IMPUTADOS  2022 '!totalvictim</vt:lpstr>
      <vt:lpstr>'VICTIMAS 2022'!totalvictim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Genero T1 2022</dc:title>
  <dc:subject>Estadística Gral; Víctimas; Imputados</dc:subject>
  <dc:creator>CRISTIAN DIAZ</dc:creator>
  <cp:keywords>JEPJEM Morelos</cp:keywords>
  <cp:lastModifiedBy>CRISTIAN DIAZ</cp:lastModifiedBy>
  <dcterms:created xsi:type="dcterms:W3CDTF">2022-05-16T15:55:30Z</dcterms:created>
  <dcterms:modified xsi:type="dcterms:W3CDTF">2022-05-16T16:27:00Z</dcterms:modified>
</cp:coreProperties>
</file>