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2021 MESES\Datos abiertos\2020\Penal Oral\"/>
    </mc:Choice>
  </mc:AlternateContent>
  <bookViews>
    <workbookView xWindow="0" yWindow="0" windowWidth="41280" windowHeight="13920"/>
  </bookViews>
  <sheets>
    <sheet name="General _ D) E) F)" sheetId="1" r:id="rId1"/>
  </sheets>
  <externalReferences>
    <externalReference r:id="rId2"/>
    <externalReference r:id="rId3"/>
  </externalReferences>
  <definedNames>
    <definedName name="ABREVIADOSTOTAL" localSheetId="0">#REF!</definedName>
    <definedName name="ABREVIADOSTOTAL">#REF!</definedName>
    <definedName name="APERTUJO" localSheetId="0">#REF!</definedName>
    <definedName name="APERTUJO">#REF!</definedName>
    <definedName name="_xlnm.Print_Area" localSheetId="0">'General _ D) E) F)'!$B$7:$AQ$79</definedName>
    <definedName name="ARRTOTAL" localSheetId="0">#REF!</definedName>
    <definedName name="ARRTOTAL">#REF!</definedName>
    <definedName name="ARTOTAL" localSheetId="0">#REF!</definedName>
    <definedName name="ARTOTAL">#REF!</definedName>
    <definedName name="artotall" localSheetId="0">#REF!</definedName>
    <definedName name="artotall">#REF!</definedName>
    <definedName name="asdjhaskjdf" localSheetId="0">#REF!</definedName>
    <definedName name="asdjhaskjdf">#REF!</definedName>
    <definedName name="AUDJO" localSheetId="0">#REF!</definedName>
    <definedName name="AUDJO">#REF!</definedName>
    <definedName name="Jcduracion" localSheetId="0">#REF!</definedName>
    <definedName name="Jcduracion">#REF!</definedName>
    <definedName name="JOAUD" localSheetId="0">#REF!</definedName>
    <definedName name="JOAUD">#REF!</definedName>
    <definedName name="QQ">#REF!</definedName>
    <definedName name="scpppdelitos" localSheetId="0">#REF!</definedName>
    <definedName name="scpppdelitos">#REF!</definedName>
    <definedName name="sdfsdf" localSheetId="0">#REF!</definedName>
    <definedName name="sdfsdf">#REF!</definedName>
    <definedName name="SOBRESEXDELI" localSheetId="0">#REF!</definedName>
    <definedName name="SOBRESEXDELI">#REF!</definedName>
    <definedName name="total1" localSheetId="0">#REF!</definedName>
    <definedName name="total1">[2]GENERALES_IMPUT!$P$13</definedName>
    <definedName name="totaldeli" localSheetId="0">#REF!</definedName>
    <definedName name="totaldeli">#REF!</definedName>
    <definedName name="TOTALDELIABRE" localSheetId="0">#REF!</definedName>
    <definedName name="TOTALDELIABRE">#REF!</definedName>
    <definedName name="TOTALDELIAR" localSheetId="0">#REF!</definedName>
    <definedName name="TOTALDELIAR">#REF!</definedName>
    <definedName name="TOTALDELISCPP" localSheetId="0">#REF!</definedName>
    <definedName name="TOTALDELISCPP">#REF!</definedName>
    <definedName name="totaldelitos" localSheetId="0">#REF!</definedName>
    <definedName name="totaldelitos">#REF!</definedName>
    <definedName name="TOTALDELJO" localSheetId="0">#REF!</definedName>
    <definedName name="TOTALDELJO">#REF!</definedName>
    <definedName name="totalmc" localSheetId="0">#REF!</definedName>
    <definedName name="totalmc">[2]MedCaut!$P$19</definedName>
    <definedName name="totalvictim" localSheetId="0">#REF!</definedName>
    <definedName name="totalvictim">[2]VICTIMAS!$P$12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1" l="1"/>
  <c r="AQ79" i="1"/>
  <c r="AP79" i="1"/>
  <c r="AO79" i="1"/>
  <c r="AN79" i="1"/>
  <c r="AQ77" i="1"/>
  <c r="AP77" i="1"/>
  <c r="AO77" i="1"/>
  <c r="AN77" i="1"/>
  <c r="AQ76" i="1"/>
  <c r="AP76" i="1"/>
  <c r="AO76" i="1"/>
  <c r="AN76" i="1"/>
  <c r="AQ75" i="1"/>
  <c r="AP75" i="1"/>
  <c r="AO75" i="1"/>
  <c r="AN75" i="1"/>
  <c r="AP73" i="1"/>
  <c r="AO73" i="1"/>
  <c r="AN73" i="1"/>
  <c r="D73" i="1"/>
  <c r="AQ73" i="1" s="1"/>
  <c r="AQ72" i="1"/>
  <c r="AP72" i="1"/>
  <c r="AO72" i="1"/>
  <c r="AN72" i="1"/>
  <c r="AQ71" i="1"/>
  <c r="AP71" i="1"/>
  <c r="AO71" i="1"/>
  <c r="AN71" i="1"/>
  <c r="AQ70" i="1"/>
  <c r="AP70" i="1"/>
  <c r="AO70" i="1"/>
  <c r="AN70" i="1"/>
  <c r="AQ68" i="1"/>
  <c r="AP68" i="1"/>
  <c r="AO68" i="1"/>
  <c r="AN68" i="1"/>
  <c r="AQ67" i="1"/>
  <c r="AP67" i="1"/>
  <c r="AO67" i="1"/>
  <c r="AN67" i="1"/>
  <c r="AQ65" i="1"/>
  <c r="AP65" i="1"/>
  <c r="AO65" i="1"/>
  <c r="AN65" i="1"/>
  <c r="AQ64" i="1"/>
  <c r="AP64" i="1"/>
  <c r="AO64" i="1"/>
  <c r="AN64" i="1"/>
  <c r="AQ63" i="1"/>
  <c r="AP63" i="1"/>
  <c r="AO63" i="1"/>
  <c r="AN63" i="1"/>
  <c r="AQ62" i="1"/>
  <c r="AP62" i="1"/>
  <c r="AO62" i="1"/>
  <c r="AN62" i="1"/>
  <c r="AQ61" i="1"/>
  <c r="AP61" i="1"/>
  <c r="AO61" i="1"/>
  <c r="AN61" i="1"/>
  <c r="AP59" i="1"/>
  <c r="AO59" i="1"/>
  <c r="J59" i="1"/>
  <c r="AN59" i="1" s="1"/>
  <c r="AP58" i="1"/>
  <c r="AO58" i="1"/>
  <c r="M58" i="1"/>
  <c r="AQ58" i="1" s="1"/>
  <c r="AQ57" i="1"/>
  <c r="AP57" i="1"/>
  <c r="AO57" i="1"/>
  <c r="AN57" i="1"/>
  <c r="AQ56" i="1"/>
  <c r="AP56" i="1"/>
  <c r="AO56" i="1"/>
  <c r="AN56" i="1"/>
  <c r="AQ55" i="1"/>
  <c r="AP55" i="1"/>
  <c r="AO55" i="1"/>
  <c r="AN55" i="1"/>
  <c r="AP54" i="1"/>
  <c r="AO54" i="1"/>
  <c r="D54" i="1"/>
  <c r="AN54" i="1" s="1"/>
  <c r="AQ53" i="1"/>
  <c r="AP53" i="1"/>
  <c r="AO53" i="1"/>
  <c r="AN53" i="1"/>
  <c r="AQ52" i="1"/>
  <c r="AP52" i="1"/>
  <c r="AO52" i="1"/>
  <c r="AN52" i="1"/>
  <c r="AQ51" i="1"/>
  <c r="AP51" i="1"/>
  <c r="AO51" i="1"/>
  <c r="AN51" i="1"/>
  <c r="AQ50" i="1"/>
  <c r="AP50" i="1"/>
  <c r="AO50" i="1"/>
  <c r="AN50" i="1"/>
  <c r="AQ49" i="1"/>
  <c r="AP49" i="1"/>
  <c r="AO49" i="1"/>
  <c r="AN49" i="1"/>
  <c r="AQ48" i="1"/>
  <c r="AP48" i="1"/>
  <c r="AO48" i="1"/>
  <c r="AN48" i="1"/>
  <c r="AQ47" i="1"/>
  <c r="AP47" i="1"/>
  <c r="AO47" i="1"/>
  <c r="AN47" i="1"/>
  <c r="AQ46" i="1"/>
  <c r="AP46" i="1"/>
  <c r="AO46" i="1"/>
  <c r="AN46" i="1"/>
  <c r="AQ45" i="1"/>
  <c r="AP45" i="1"/>
  <c r="AO45" i="1"/>
  <c r="AN45" i="1"/>
  <c r="AQ43" i="1"/>
  <c r="AP43" i="1"/>
  <c r="AO43" i="1"/>
  <c r="AN43" i="1"/>
  <c r="AQ42" i="1"/>
  <c r="AP42" i="1"/>
  <c r="AO42" i="1"/>
  <c r="AN42" i="1"/>
  <c r="AP41" i="1"/>
  <c r="AO41" i="1"/>
  <c r="G41" i="1"/>
  <c r="AN41" i="1" s="1"/>
  <c r="AQ40" i="1"/>
  <c r="AP40" i="1"/>
  <c r="AO40" i="1"/>
  <c r="AN40" i="1"/>
  <c r="AQ39" i="1"/>
  <c r="AP39" i="1"/>
  <c r="AO39" i="1"/>
  <c r="AN39" i="1"/>
  <c r="AQ38" i="1"/>
  <c r="AP38" i="1"/>
  <c r="AO38" i="1"/>
  <c r="AN38" i="1"/>
  <c r="AQ37" i="1"/>
  <c r="AP37" i="1"/>
  <c r="AO37" i="1"/>
  <c r="AN37" i="1"/>
  <c r="AQ36" i="1"/>
  <c r="AP36" i="1"/>
  <c r="AO36" i="1"/>
  <c r="AN36" i="1"/>
  <c r="AQ35" i="1"/>
  <c r="AP35" i="1"/>
  <c r="AO35" i="1"/>
  <c r="AN35" i="1"/>
  <c r="AQ34" i="1"/>
  <c r="AP34" i="1"/>
  <c r="AO34" i="1"/>
  <c r="AN34" i="1"/>
  <c r="AQ33" i="1"/>
  <c r="AP33" i="1"/>
  <c r="AO33" i="1"/>
  <c r="AN33" i="1"/>
  <c r="AQ32" i="1"/>
  <c r="AP32" i="1"/>
  <c r="AO32" i="1"/>
  <c r="AN32" i="1"/>
  <c r="AQ31" i="1"/>
  <c r="AP31" i="1"/>
  <c r="AO31" i="1"/>
  <c r="AN31" i="1"/>
  <c r="AQ30" i="1"/>
  <c r="AP30" i="1"/>
  <c r="AO30" i="1"/>
  <c r="AN30" i="1"/>
  <c r="AQ29" i="1"/>
  <c r="AP29" i="1"/>
  <c r="AO29" i="1"/>
  <c r="AN29" i="1"/>
  <c r="AQ28" i="1"/>
  <c r="AP28" i="1"/>
  <c r="AO28" i="1"/>
  <c r="AN28" i="1"/>
  <c r="AQ27" i="1"/>
  <c r="AP27" i="1"/>
  <c r="AO27" i="1"/>
  <c r="AN27" i="1"/>
  <c r="AQ26" i="1"/>
  <c r="AP26" i="1"/>
  <c r="AO26" i="1"/>
  <c r="AN26" i="1"/>
  <c r="AQ25" i="1"/>
  <c r="AP25" i="1"/>
  <c r="AO25" i="1"/>
  <c r="AN25" i="1"/>
  <c r="AQ24" i="1"/>
  <c r="AP24" i="1"/>
  <c r="AO24" i="1"/>
  <c r="AN24" i="1"/>
  <c r="AP23" i="1"/>
  <c r="AO23" i="1"/>
  <c r="Y23" i="1"/>
  <c r="AN23" i="1" s="1"/>
  <c r="AQ22" i="1"/>
  <c r="AP22" i="1"/>
  <c r="AO22" i="1"/>
  <c r="AN22" i="1"/>
  <c r="AO21" i="1"/>
  <c r="AN21" i="1"/>
  <c r="AG21" i="1"/>
  <c r="AQ21" i="1" s="1"/>
  <c r="AO20" i="1"/>
  <c r="AN20" i="1"/>
  <c r="AG20" i="1"/>
  <c r="AP20" i="1" s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Q18" i="1"/>
  <c r="AP18" i="1"/>
  <c r="AO18" i="1"/>
  <c r="AN18" i="1"/>
  <c r="AQ17" i="1"/>
  <c r="AP17" i="1"/>
  <c r="AO17" i="1"/>
  <c r="AN17" i="1"/>
  <c r="AQ16" i="1"/>
  <c r="AP16" i="1"/>
  <c r="AO16" i="1"/>
  <c r="AN16" i="1"/>
  <c r="AQ15" i="1"/>
  <c r="AP15" i="1"/>
  <c r="AO15" i="1"/>
  <c r="AN15" i="1"/>
  <c r="AQ14" i="1"/>
  <c r="AP14" i="1"/>
  <c r="AO14" i="1"/>
  <c r="AN14" i="1"/>
  <c r="AQ13" i="1"/>
  <c r="AP13" i="1"/>
  <c r="AO13" i="1"/>
  <c r="AN13" i="1"/>
  <c r="AQ12" i="1"/>
  <c r="AP12" i="1"/>
  <c r="AO12" i="1"/>
  <c r="AN12" i="1"/>
  <c r="AQ11" i="1"/>
  <c r="AP11" i="1"/>
  <c r="AO11" i="1"/>
  <c r="AN11" i="1"/>
  <c r="AQ10" i="1"/>
  <c r="AP10" i="1"/>
  <c r="AO10" i="1"/>
  <c r="AN10" i="1"/>
  <c r="AP21" i="1" l="1"/>
  <c r="AN58" i="1"/>
  <c r="AQ19" i="1"/>
  <c r="AO19" i="1"/>
  <c r="AP19" i="1"/>
  <c r="AN19" i="1"/>
  <c r="AQ54" i="1"/>
  <c r="AQ20" i="1"/>
  <c r="AQ23" i="1"/>
  <c r="AQ41" i="1"/>
  <c r="AQ59" i="1"/>
</calcChain>
</file>

<file path=xl/comments1.xml><?xml version="1.0" encoding="utf-8"?>
<comments xmlns="http://schemas.openxmlformats.org/spreadsheetml/2006/main">
  <authors>
    <author>CristianRD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Total de imputados en causas ingresadas, con o sin detenidos. (Causas recién judicializadas)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Total de detenidos en el mes; Controles de detención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Formulaciones presentadas en el mes ingresadas a sistema. (En periodo de contingencia es 0) por no ser urgentes y/o por no tener término constitucional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Se consideran celebradas tomando en cuenta tiempo de audiencia mayor a 00:00</t>
        </r>
      </text>
    </comment>
  </commentList>
</comments>
</file>

<file path=xl/sharedStrings.xml><?xml version="1.0" encoding="utf-8"?>
<sst xmlns="http://schemas.openxmlformats.org/spreadsheetml/2006/main" count="387" uniqueCount="103">
  <si>
    <r>
      <t>E S T A D Í S T I C A    G E N E R A L</t>
    </r>
    <r>
      <rPr>
        <b/>
        <sz val="30"/>
        <rFont val="Arial"/>
        <family val="2"/>
      </rPr>
      <t xml:space="preserve"> 
S I S T E M A   A C U S A T O R I O   A D V E R S A R I A L    E N    E L   E S T A D O   D E    M O R E L O S</t>
    </r>
  </si>
  <si>
    <t>FORMATO DE INFORME: ESTADÍSTICA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</si>
  <si>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</si>
  <si>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</si>
  <si>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</si>
  <si>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</si>
  <si>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</si>
  <si>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</si>
  <si>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</si>
  <si>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</si>
  <si>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</si>
  <si>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</si>
  <si>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</si>
  <si>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</si>
  <si>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
ANUAL SEDE XOCHITEPEC</t>
  </si>
  <si>
    <t>TOTAL ACUMULADO ANUAL SEDE JOJUTLA</t>
  </si>
  <si>
    <t>TOTAL ACUMULADO
ANUAL SEDE CUAUTLA</t>
  </si>
  <si>
    <t>TOTAL ACUMULADO
ANUALAL MES DE DICIEMBRE DE 2020</t>
  </si>
  <si>
    <t>SEDE XOCHITEPEC</t>
  </si>
  <si>
    <t>SEDE JOJUTLA</t>
  </si>
  <si>
    <t>SEDE CUAUTLA</t>
  </si>
  <si>
    <t>REPORTE GENERAL CAUSAS JUDICIALIZADAS</t>
  </si>
  <si>
    <t>OCT</t>
  </si>
  <si>
    <t>NOV</t>
  </si>
  <si>
    <t>DIC</t>
  </si>
  <si>
    <t>Alta de causas</t>
  </si>
  <si>
    <t>Etapa Control</t>
  </si>
  <si>
    <t>Etapa Juicio Oral</t>
  </si>
  <si>
    <t>Etapa Ejecución Sistema Oral</t>
  </si>
  <si>
    <t>Ejecución Sistema Tradicional</t>
  </si>
  <si>
    <t xml:space="preserve">Competencia </t>
  </si>
  <si>
    <t>Exhortos foráneos</t>
  </si>
  <si>
    <t>Número de imputados registrados</t>
  </si>
  <si>
    <t>Por delito grave</t>
  </si>
  <si>
    <t>Por delito no grave</t>
  </si>
  <si>
    <t>Controles de detención registrados</t>
  </si>
  <si>
    <t>Detenidos a los que se les calificó legalidad de detención</t>
  </si>
  <si>
    <t xml:space="preserve">Legalidad de las detenciones  </t>
  </si>
  <si>
    <t>Legales</t>
  </si>
  <si>
    <t>Ilegales</t>
  </si>
  <si>
    <t>Se desiste fiscal</t>
  </si>
  <si>
    <t>Vinculación a proceso  por imputado</t>
  </si>
  <si>
    <t>Vinculados</t>
  </si>
  <si>
    <t xml:space="preserve">No vinculados </t>
  </si>
  <si>
    <t>Detenciones en cumplimiento a orden de aprehensión inicial</t>
  </si>
  <si>
    <t>Detenciones en cumplimiento a orden por sustracción</t>
  </si>
  <si>
    <t>Causas iniciadas por Orden de cateo</t>
  </si>
  <si>
    <t>Total de ordenes solicitadas de Cateo  (iniciales y ya judicializadas)</t>
  </si>
  <si>
    <t xml:space="preserve">Otorgada </t>
  </si>
  <si>
    <t>Negada</t>
  </si>
  <si>
    <t>Causas iniciadas por Orden de Aprehensión y Cateo (Conjunto)</t>
  </si>
  <si>
    <t>Causas iniciadas por Orden de Aprehensión</t>
  </si>
  <si>
    <t>Total de ordenes solicitadas de Aprehensión (iniciales y ya judicializadas)</t>
  </si>
  <si>
    <t>Orden de comparecencia</t>
  </si>
  <si>
    <t>Suspensiones condicionales del proceso (concedidas)</t>
  </si>
  <si>
    <t>Acuerdos reparatorios (aprobados)</t>
  </si>
  <si>
    <t>Cumplimiento de ejecutoria de amparo</t>
  </si>
  <si>
    <t>Formulación de imputación (Iniciales judicializadas sin detenido)</t>
  </si>
  <si>
    <t>Inicial Ratificación de medidas de protección</t>
  </si>
  <si>
    <t>Peticiones</t>
  </si>
  <si>
    <t>Ratificada</t>
  </si>
  <si>
    <t>No ratificada</t>
  </si>
  <si>
    <t>AUDIENCIAS PROGRAMADAS</t>
  </si>
  <si>
    <t>TOTAL ACUMULADO ANUAL SEDE CUAUTLA</t>
  </si>
  <si>
    <t>TOTAL</t>
  </si>
  <si>
    <t>Total de Audiencias programadas</t>
  </si>
  <si>
    <t>Total de Audiencias celebradas</t>
  </si>
  <si>
    <t>Audiencias de Formulación de imputación (programadas) sin detenido</t>
  </si>
  <si>
    <t>Audiencias Orden de aprehensión</t>
  </si>
  <si>
    <t>Audiencias de Orden de cateo</t>
  </si>
  <si>
    <t>Audiencias de Orden de cateo y orden de aprehensión</t>
  </si>
  <si>
    <t>Audiencias de Control de detención programadas</t>
  </si>
  <si>
    <t>Audiencias de Puesta a disposición (Causa iniciada por orden de aprehensión)</t>
  </si>
  <si>
    <t>Audiencias Puesta a disposición por sustracción</t>
  </si>
  <si>
    <t>Audiencia donde únicamente se resolvió Vinculacion a proceso</t>
  </si>
  <si>
    <t>Audiencia Intermedia programadas</t>
  </si>
  <si>
    <t>Audiencia de  Procedimiento Abreviado programadas</t>
  </si>
  <si>
    <t>Audiencias de Juicio Oral programadas</t>
  </si>
  <si>
    <t>Audiencias de Ejecucción Sistema Oral programadas</t>
  </si>
  <si>
    <t>Audiencias Ejecución Sistema Tradicional programadas</t>
  </si>
  <si>
    <t xml:space="preserve"> AUDIENCIAS DE SALIDA ALTERNA </t>
  </si>
  <si>
    <t>Suspensión condicional del proceso</t>
  </si>
  <si>
    <t>Revision de suspensión condicional</t>
  </si>
  <si>
    <t>Revision de medidas cautelares</t>
  </si>
  <si>
    <t>Acuerdos reparatorios</t>
  </si>
  <si>
    <t>Sobreseimiento</t>
  </si>
  <si>
    <t>PERITOS TRADUCTORES</t>
  </si>
  <si>
    <t>Perito traductor para víctima</t>
  </si>
  <si>
    <t>Perito traductor para imputado</t>
  </si>
  <si>
    <t xml:space="preserve"> PROCEDIMIENTOS DIVERSOS</t>
  </si>
  <si>
    <t>Tratamiento de Adicciones (elegibilidad)</t>
  </si>
  <si>
    <t>Tratamiento de Adicciones (seguimiento)</t>
  </si>
  <si>
    <t>Accion Penal por Particular</t>
  </si>
  <si>
    <t>Auxilio judicial y/o queja</t>
  </si>
  <si>
    <t xml:space="preserve"> SENTENCIAS </t>
  </si>
  <si>
    <t>Sentencia condenatoria de Juicio Oral</t>
  </si>
  <si>
    <t>.</t>
  </si>
  <si>
    <t>Sentencia absolutoria de Juicio Oral</t>
  </si>
  <si>
    <t>Sentencia de procedimiento abreviado</t>
  </si>
  <si>
    <t>VISITAS</t>
  </si>
  <si>
    <t>Visitas de Instituciones Educativas y otras instituvciones o Tribunales</t>
  </si>
  <si>
    <t xml:space="preserve"> </t>
  </si>
  <si>
    <t>A  N  U  A  L     2  0  2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</si>
</sst>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32"/>
      <name val="Arial"/>
      <family val="2"/>
    </font>
    <font>
      <b/>
      <sz val="30"/>
      <name val="Arial"/>
      <family val="2"/>
    </font>
    <font>
      <sz val="10"/>
      <name val="Tahoma"/>
      <family val="2"/>
    </font>
    <font>
      <sz val="22"/>
      <name val="Tahoma"/>
      <family val="2"/>
    </font>
    <font>
      <sz val="22"/>
      <color theme="1"/>
      <name val="Tahoma"/>
      <family val="2"/>
    </font>
    <font>
      <sz val="22"/>
      <color rgb="FFFFC000"/>
      <name val="Tahoma"/>
      <family val="2"/>
    </font>
    <font>
      <sz val="22"/>
      <color rgb="FF00B050"/>
      <name val="Tahoma"/>
      <family val="2"/>
    </font>
    <font>
      <b/>
      <sz val="22"/>
      <color theme="1"/>
      <name val="Tahoma"/>
      <family val="2"/>
    </font>
    <font>
      <b/>
      <sz val="22"/>
      <color rgb="FFFF9900"/>
      <name val="Tahoma"/>
      <family val="2"/>
    </font>
    <font>
      <b/>
      <sz val="22"/>
      <color rgb="FF00B050"/>
      <name val="Tahoma"/>
      <family val="2"/>
    </font>
    <font>
      <b/>
      <sz val="22"/>
      <color rgb="FFFFC000"/>
      <name val="Tahoma"/>
      <family val="2"/>
    </font>
    <font>
      <sz val="22"/>
      <color rgb="FF008000"/>
      <name val="Tahoma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FFC000"/>
      <name val="Arial"/>
      <family val="2"/>
    </font>
    <font>
      <b/>
      <sz val="9"/>
      <color rgb="FF00B050"/>
      <name val="Arial"/>
      <family val="2"/>
    </font>
    <font>
      <b/>
      <sz val="12"/>
      <color indexed="9"/>
      <name val="Arial"/>
      <family val="2"/>
    </font>
    <font>
      <b/>
      <sz val="8"/>
      <color theme="0"/>
      <name val="Arial"/>
      <family val="2"/>
    </font>
    <font>
      <b/>
      <sz val="8.5"/>
      <color rgb="FFFF9900"/>
      <name val="Arial"/>
      <family val="2"/>
    </font>
    <font>
      <b/>
      <sz val="8.5"/>
      <color rgb="FF00B050"/>
      <name val="Arial"/>
      <family val="2"/>
    </font>
    <font>
      <b/>
      <sz val="9"/>
      <color theme="0"/>
      <name val="Arial"/>
      <family val="2"/>
    </font>
    <font>
      <b/>
      <sz val="9"/>
      <color rgb="FFFF99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9900"/>
      <name val="Arial"/>
      <family val="2"/>
    </font>
    <font>
      <b/>
      <sz val="10"/>
      <color rgb="FF00B050"/>
      <name val="Arial"/>
      <family val="2"/>
    </font>
    <font>
      <sz val="8.5"/>
      <color theme="0"/>
      <name val="Arial"/>
      <family val="2"/>
    </font>
    <font>
      <sz val="8.5"/>
      <color rgb="FFFF9900"/>
      <name val="Arial"/>
      <family val="2"/>
    </font>
    <font>
      <sz val="8.5"/>
      <color rgb="FF00B050"/>
      <name val="Arial"/>
      <family val="2"/>
    </font>
    <font>
      <b/>
      <sz val="12"/>
      <name val="Tahoma"/>
      <family val="2"/>
    </font>
    <font>
      <b/>
      <sz val="12"/>
      <color theme="1"/>
      <name val="Arial"/>
      <family val="2"/>
    </font>
    <font>
      <b/>
      <sz val="12"/>
      <color rgb="FFFF9900"/>
      <name val="Arial"/>
      <family val="2"/>
    </font>
    <font>
      <b/>
      <sz val="12"/>
      <color rgb="FF00B050"/>
      <name val="Arial"/>
      <family val="2"/>
    </font>
    <font>
      <b/>
      <sz val="12"/>
      <color rgb="FFFFC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Ravie"/>
      <family val="5"/>
    </font>
    <font>
      <b/>
      <i/>
      <sz val="12"/>
      <color theme="1"/>
      <name val="Arial"/>
      <family val="2"/>
    </font>
    <font>
      <b/>
      <i/>
      <sz val="12"/>
      <color rgb="FFFF9900"/>
      <name val="Arial"/>
      <family val="2"/>
    </font>
    <font>
      <b/>
      <i/>
      <sz val="12"/>
      <color rgb="FF00B050"/>
      <name val="Arial"/>
      <family val="2"/>
    </font>
    <font>
      <b/>
      <sz val="10"/>
      <name val="Arial"/>
      <family val="2"/>
    </font>
    <font>
      <b/>
      <sz val="10"/>
      <color rgb="FFFF9900"/>
      <name val="Tahoma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sz val="12"/>
      <color rgb="FF00B050"/>
      <name val="Tahoma"/>
      <family val="2"/>
    </font>
    <font>
      <sz val="12"/>
      <color rgb="FFFFC000"/>
      <name val="Arial"/>
      <family val="2"/>
    </font>
    <font>
      <b/>
      <sz val="10"/>
      <color rgb="FF00B050"/>
      <name val="Tahoma"/>
      <family val="2"/>
    </font>
    <font>
      <sz val="10"/>
      <color theme="1"/>
      <name val="Tahoma"/>
      <family val="2"/>
    </font>
    <font>
      <sz val="10"/>
      <color rgb="FFFFC000"/>
      <name val="Tahoma"/>
      <family val="2"/>
    </font>
    <font>
      <sz val="10"/>
      <color rgb="FF00B050"/>
      <name val="Tahoma"/>
      <family val="2"/>
    </font>
    <font>
      <b/>
      <sz val="12"/>
      <color theme="1"/>
      <name val="Tahoma"/>
      <family val="2"/>
    </font>
    <font>
      <b/>
      <sz val="12"/>
      <color rgb="FFFFC000"/>
      <name val="Tahoma"/>
      <family val="2"/>
    </font>
    <font>
      <b/>
      <sz val="10"/>
      <color theme="1"/>
      <name val="Tahoma"/>
      <family val="2"/>
    </font>
    <font>
      <b/>
      <sz val="10"/>
      <color rgb="FFFFC000"/>
      <name val="Tahoma"/>
      <family val="2"/>
    </font>
    <font>
      <sz val="10"/>
      <color rgb="FF008000"/>
      <name val="Tahoma"/>
      <family val="2"/>
    </font>
    <font>
      <sz val="10"/>
      <color indexed="43"/>
      <name val="Tahoma"/>
      <family val="2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3"/>
      <color indexed="9"/>
      <name val="Arial"/>
      <family val="2"/>
    </font>
    <font>
      <b/>
      <sz val="12"/>
      <color rgb="FFFF9900"/>
      <name val="Tahoma"/>
      <family val="2"/>
    </font>
    <font>
      <b/>
      <sz val="14"/>
      <name val="Arial"/>
      <family val="2"/>
    </font>
    <font>
      <b/>
      <sz val="14"/>
      <color rgb="FFFFC000"/>
      <name val="Arial"/>
      <family val="2"/>
    </font>
    <font>
      <b/>
      <sz val="14"/>
      <color rgb="FF00B050"/>
      <name val="Arial"/>
      <family val="2"/>
    </font>
    <font>
      <b/>
      <sz val="15"/>
      <color theme="0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2">
    <xf numFmtId="0" fontId="0" fillId="0" borderId="0" xfId="0"/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3" fontId="16" fillId="3" borderId="11" xfId="0" applyNumberFormat="1" applyFont="1" applyFill="1" applyBorder="1" applyAlignment="1">
      <alignment horizontal="center" vertical="center" wrapText="1"/>
    </xf>
    <xf numFmtId="3" fontId="17" fillId="3" borderId="11" xfId="0" applyNumberFormat="1" applyFont="1" applyFill="1" applyBorder="1" applyAlignment="1">
      <alignment horizontal="center" vertical="center" wrapText="1"/>
    </xf>
    <xf numFmtId="3" fontId="18" fillId="3" borderId="11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" fontId="20" fillId="3" borderId="8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1" fontId="22" fillId="3" borderId="8" xfId="0" applyNumberFormat="1" applyFont="1" applyFill="1" applyBorder="1" applyAlignment="1">
      <alignment horizontal="center" vertical="center" wrapText="1"/>
    </xf>
    <xf numFmtId="1" fontId="22" fillId="3" borderId="14" xfId="0" applyNumberFormat="1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3" fontId="17" fillId="3" borderId="15" xfId="0" applyNumberFormat="1" applyFont="1" applyFill="1" applyBorder="1" applyAlignment="1">
      <alignment horizontal="center" vertical="center" wrapText="1"/>
    </xf>
    <xf numFmtId="3" fontId="18" fillId="3" borderId="15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1" fontId="23" fillId="3" borderId="8" xfId="0" applyNumberFormat="1" applyFont="1" applyFill="1" applyBorder="1" applyAlignment="1">
      <alignment horizontal="center" vertical="center"/>
    </xf>
    <xf numFmtId="1" fontId="24" fillId="3" borderId="8" xfId="0" applyNumberFormat="1" applyFont="1" applyFill="1" applyBorder="1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/>
    </xf>
    <xf numFmtId="1" fontId="18" fillId="3" borderId="14" xfId="0" applyNumberFormat="1" applyFont="1" applyFill="1" applyBorder="1" applyAlignment="1">
      <alignment horizontal="center" vertical="center"/>
    </xf>
    <xf numFmtId="1" fontId="25" fillId="3" borderId="10" xfId="0" applyNumberFormat="1" applyFont="1" applyFill="1" applyBorder="1" applyAlignment="1">
      <alignment horizontal="center" vertical="center"/>
    </xf>
    <xf numFmtId="1" fontId="24" fillId="3" borderId="14" xfId="0" applyNumberFormat="1" applyFont="1" applyFill="1" applyBorder="1" applyAlignment="1">
      <alignment horizontal="center" vertical="center"/>
    </xf>
    <xf numFmtId="1" fontId="25" fillId="3" borderId="14" xfId="0" applyNumberFormat="1" applyFont="1" applyFill="1" applyBorder="1" applyAlignment="1">
      <alignment horizontal="center" vertical="center"/>
    </xf>
    <xf numFmtId="1" fontId="26" fillId="3" borderId="10" xfId="0" applyNumberFormat="1" applyFont="1" applyFill="1" applyBorder="1" applyAlignment="1">
      <alignment horizontal="center" vertical="center"/>
    </xf>
    <xf numFmtId="1" fontId="27" fillId="3" borderId="14" xfId="0" applyNumberFormat="1" applyFont="1" applyFill="1" applyBorder="1" applyAlignment="1">
      <alignment horizontal="center" vertical="center"/>
    </xf>
    <xf numFmtId="1" fontId="28" fillId="3" borderId="14" xfId="0" applyNumberFormat="1" applyFont="1" applyFill="1" applyBorder="1" applyAlignment="1">
      <alignment horizontal="center" vertical="center"/>
    </xf>
    <xf numFmtId="1" fontId="29" fillId="3" borderId="14" xfId="0" applyNumberFormat="1" applyFont="1" applyFill="1" applyBorder="1" applyAlignment="1">
      <alignment horizontal="center" vertical="center"/>
    </xf>
    <xf numFmtId="1" fontId="30" fillId="3" borderId="14" xfId="0" applyNumberFormat="1" applyFont="1" applyFill="1" applyBorder="1" applyAlignment="1">
      <alignment horizontal="center" vertical="center"/>
    </xf>
    <xf numFmtId="1" fontId="31" fillId="3" borderId="14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3" fontId="18" fillId="3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4" borderId="1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vertical="center"/>
    </xf>
    <xf numFmtId="1" fontId="33" fillId="4" borderId="18" xfId="0" applyNumberFormat="1" applyFont="1" applyFill="1" applyBorder="1" applyAlignment="1">
      <alignment horizontal="right" vertical="center"/>
    </xf>
    <xf numFmtId="1" fontId="34" fillId="4" borderId="19" xfId="0" applyNumberFormat="1" applyFont="1" applyFill="1" applyBorder="1" applyAlignment="1">
      <alignment horizontal="right" vertical="center"/>
    </xf>
    <xf numFmtId="1" fontId="35" fillId="4" borderId="20" xfId="0" applyNumberFormat="1" applyFont="1" applyFill="1" applyBorder="1" applyAlignment="1">
      <alignment horizontal="right" vertical="center"/>
    </xf>
    <xf numFmtId="1" fontId="33" fillId="4" borderId="19" xfId="0" applyNumberFormat="1" applyFont="1" applyFill="1" applyBorder="1" applyAlignment="1">
      <alignment horizontal="right" vertical="center"/>
    </xf>
    <xf numFmtId="1" fontId="34" fillId="4" borderId="21" xfId="0" applyNumberFormat="1" applyFont="1" applyFill="1" applyBorder="1" applyAlignment="1">
      <alignment horizontal="right" vertical="center"/>
    </xf>
    <xf numFmtId="1" fontId="35" fillId="4" borderId="22" xfId="0" applyNumberFormat="1" applyFont="1" applyFill="1" applyBorder="1" applyAlignment="1">
      <alignment horizontal="right" vertical="center"/>
    </xf>
    <xf numFmtId="1" fontId="35" fillId="4" borderId="23" xfId="0" applyNumberFormat="1" applyFont="1" applyFill="1" applyBorder="1" applyAlignment="1">
      <alignment horizontal="right" vertical="center"/>
    </xf>
    <xf numFmtId="1" fontId="33" fillId="4" borderId="18" xfId="0" applyNumberFormat="1" applyFont="1" applyFill="1" applyBorder="1" applyAlignment="1">
      <alignment vertical="center"/>
    </xf>
    <xf numFmtId="1" fontId="34" fillId="4" borderId="21" xfId="0" applyNumberFormat="1" applyFont="1" applyFill="1" applyBorder="1" applyAlignment="1">
      <alignment vertical="center"/>
    </xf>
    <xf numFmtId="1" fontId="35" fillId="4" borderId="22" xfId="0" applyNumberFormat="1" applyFont="1" applyFill="1" applyBorder="1" applyAlignment="1">
      <alignment vertical="center"/>
    </xf>
    <xf numFmtId="1" fontId="36" fillId="4" borderId="2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4" borderId="4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left" vertical="center"/>
    </xf>
    <xf numFmtId="1" fontId="33" fillId="4" borderId="26" xfId="0" applyNumberFormat="1" applyFont="1" applyFill="1" applyBorder="1" applyAlignment="1">
      <alignment horizontal="right" vertical="center"/>
    </xf>
    <xf numFmtId="1" fontId="34" fillId="4" borderId="27" xfId="0" applyNumberFormat="1" applyFont="1" applyFill="1" applyBorder="1" applyAlignment="1">
      <alignment horizontal="right" vertical="center"/>
    </xf>
    <xf numFmtId="1" fontId="35" fillId="4" borderId="28" xfId="0" applyNumberFormat="1" applyFont="1" applyFill="1" applyBorder="1" applyAlignment="1">
      <alignment horizontal="right" vertical="center"/>
    </xf>
    <xf numFmtId="1" fontId="34" fillId="4" borderId="29" xfId="0" applyNumberFormat="1" applyFont="1" applyFill="1" applyBorder="1" applyAlignment="1">
      <alignment horizontal="right" vertical="center"/>
    </xf>
    <xf numFmtId="1" fontId="35" fillId="4" borderId="30" xfId="0" applyNumberFormat="1" applyFont="1" applyFill="1" applyBorder="1" applyAlignment="1">
      <alignment horizontal="right" vertical="center"/>
    </xf>
    <xf numFmtId="1" fontId="33" fillId="4" borderId="27" xfId="0" applyNumberFormat="1" applyFont="1" applyFill="1" applyBorder="1" applyAlignment="1">
      <alignment horizontal="right" vertical="center"/>
    </xf>
    <xf numFmtId="1" fontId="33" fillId="4" borderId="26" xfId="0" applyNumberFormat="1" applyFont="1" applyFill="1" applyBorder="1" applyAlignment="1">
      <alignment vertical="center"/>
    </xf>
    <xf numFmtId="1" fontId="36" fillId="4" borderId="29" xfId="0" applyNumberFormat="1" applyFont="1" applyFill="1" applyBorder="1" applyAlignment="1">
      <alignment vertical="center"/>
    </xf>
    <xf numFmtId="1" fontId="35" fillId="4" borderId="30" xfId="0" applyNumberFormat="1" applyFont="1" applyFill="1" applyBorder="1" applyAlignment="1">
      <alignment vertical="center"/>
    </xf>
    <xf numFmtId="1" fontId="35" fillId="4" borderId="31" xfId="0" applyNumberFormat="1" applyFont="1" applyFill="1" applyBorder="1" applyAlignment="1">
      <alignment horizontal="right" vertical="center"/>
    </xf>
    <xf numFmtId="1" fontId="34" fillId="4" borderId="29" xfId="0" applyNumberFormat="1" applyFont="1" applyFill="1" applyBorder="1" applyAlignment="1">
      <alignment vertical="center"/>
    </xf>
    <xf numFmtId="1" fontId="37" fillId="4" borderId="26" xfId="0" applyNumberFormat="1" applyFont="1" applyFill="1" applyBorder="1" applyAlignment="1">
      <alignment horizontal="right" vertical="center"/>
    </xf>
    <xf numFmtId="0" fontId="33" fillId="4" borderId="13" xfId="0" applyFont="1" applyFill="1" applyBorder="1" applyAlignment="1">
      <alignment horizontal="center" vertical="center"/>
    </xf>
    <xf numFmtId="0" fontId="38" fillId="4" borderId="33" xfId="0" applyFont="1" applyFill="1" applyBorder="1" applyAlignment="1">
      <alignment horizontal="left" vertical="center"/>
    </xf>
    <xf numFmtId="1" fontId="33" fillId="4" borderId="34" xfId="0" applyNumberFormat="1" applyFont="1" applyFill="1" applyBorder="1" applyAlignment="1">
      <alignment horizontal="right" vertical="center"/>
    </xf>
    <xf numFmtId="1" fontId="34" fillId="4" borderId="35" xfId="0" applyNumberFormat="1" applyFont="1" applyFill="1" applyBorder="1" applyAlignment="1">
      <alignment horizontal="right" vertical="center"/>
    </xf>
    <xf numFmtId="1" fontId="35" fillId="4" borderId="36" xfId="0" applyNumberFormat="1" applyFont="1" applyFill="1" applyBorder="1" applyAlignment="1">
      <alignment horizontal="right" vertical="center"/>
    </xf>
    <xf numFmtId="1" fontId="33" fillId="4" borderId="35" xfId="0" applyNumberFormat="1" applyFont="1" applyFill="1" applyBorder="1" applyAlignment="1">
      <alignment horizontal="right" vertical="center"/>
    </xf>
    <xf numFmtId="1" fontId="34" fillId="4" borderId="37" xfId="0" applyNumberFormat="1" applyFont="1" applyFill="1" applyBorder="1" applyAlignment="1">
      <alignment horizontal="right" vertical="center"/>
    </xf>
    <xf numFmtId="1" fontId="35" fillId="4" borderId="32" xfId="0" applyNumberFormat="1" applyFont="1" applyFill="1" applyBorder="1" applyAlignment="1">
      <alignment horizontal="right" vertical="center"/>
    </xf>
    <xf numFmtId="1" fontId="35" fillId="4" borderId="38" xfId="0" applyNumberFormat="1" applyFont="1" applyFill="1" applyBorder="1" applyAlignment="1">
      <alignment horizontal="right" vertical="center"/>
    </xf>
    <xf numFmtId="1" fontId="33" fillId="4" borderId="34" xfId="0" applyNumberFormat="1" applyFont="1" applyFill="1" applyBorder="1" applyAlignment="1">
      <alignment vertical="center"/>
    </xf>
    <xf numFmtId="1" fontId="34" fillId="4" borderId="37" xfId="0" applyNumberFormat="1" applyFont="1" applyFill="1" applyBorder="1" applyAlignment="1">
      <alignment vertical="center"/>
    </xf>
    <xf numFmtId="1" fontId="35" fillId="4" borderId="32" xfId="0" applyNumberFormat="1" applyFont="1" applyFill="1" applyBorder="1" applyAlignment="1">
      <alignment vertical="center"/>
    </xf>
    <xf numFmtId="1" fontId="36" fillId="4" borderId="37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vertical="center"/>
    </xf>
    <xf numFmtId="1" fontId="33" fillId="0" borderId="39" xfId="0" applyNumberFormat="1" applyFont="1" applyFill="1" applyBorder="1" applyAlignment="1">
      <alignment horizontal="right" vertical="center"/>
    </xf>
    <xf numFmtId="1" fontId="34" fillId="0" borderId="41" xfId="0" applyNumberFormat="1" applyFont="1" applyFill="1" applyBorder="1" applyAlignment="1">
      <alignment horizontal="right" vertical="center"/>
    </xf>
    <xf numFmtId="1" fontId="35" fillId="0" borderId="42" xfId="0" applyNumberFormat="1" applyFont="1" applyFill="1" applyBorder="1" applyAlignment="1">
      <alignment horizontal="right" vertical="center"/>
    </xf>
    <xf numFmtId="1" fontId="33" fillId="0" borderId="41" xfId="0" applyNumberFormat="1" applyFont="1" applyFill="1" applyBorder="1" applyAlignment="1">
      <alignment horizontal="right" vertical="center"/>
    </xf>
    <xf numFmtId="1" fontId="34" fillId="0" borderId="43" xfId="0" applyNumberFormat="1" applyFont="1" applyFill="1" applyBorder="1" applyAlignment="1">
      <alignment horizontal="right" vertical="center"/>
    </xf>
    <xf numFmtId="1" fontId="35" fillId="0" borderId="44" xfId="0" applyNumberFormat="1" applyFont="1" applyFill="1" applyBorder="1" applyAlignment="1">
      <alignment horizontal="right" vertical="center"/>
    </xf>
    <xf numFmtId="1" fontId="35" fillId="0" borderId="40" xfId="0" applyNumberFormat="1" applyFont="1" applyFill="1" applyBorder="1" applyAlignment="1">
      <alignment horizontal="right" vertical="center"/>
    </xf>
    <xf numFmtId="1" fontId="33" fillId="0" borderId="39" xfId="0" applyNumberFormat="1" applyFont="1" applyFill="1" applyBorder="1" applyAlignment="1">
      <alignment vertical="center"/>
    </xf>
    <xf numFmtId="1" fontId="34" fillId="0" borderId="43" xfId="0" applyNumberFormat="1" applyFont="1" applyFill="1" applyBorder="1" applyAlignment="1">
      <alignment vertical="center"/>
    </xf>
    <xf numFmtId="1" fontId="35" fillId="0" borderId="44" xfId="0" applyNumberFormat="1" applyFont="1" applyFill="1" applyBorder="1" applyAlignment="1">
      <alignment vertical="center"/>
    </xf>
    <xf numFmtId="1" fontId="36" fillId="0" borderId="43" xfId="0" applyNumberFormat="1" applyFont="1" applyFill="1" applyBorder="1" applyAlignment="1">
      <alignment vertical="center"/>
    </xf>
    <xf numFmtId="0" fontId="25" fillId="0" borderId="34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/>
    </xf>
    <xf numFmtId="1" fontId="33" fillId="0" borderId="34" xfId="0" applyNumberFormat="1" applyFont="1" applyFill="1" applyBorder="1" applyAlignment="1">
      <alignment horizontal="right" vertical="center"/>
    </xf>
    <xf numFmtId="1" fontId="34" fillId="0" borderId="35" xfId="0" applyNumberFormat="1" applyFont="1" applyFill="1" applyBorder="1" applyAlignment="1">
      <alignment horizontal="right" vertical="center"/>
    </xf>
    <xf numFmtId="1" fontId="35" fillId="0" borderId="36" xfId="0" applyNumberFormat="1" applyFont="1" applyFill="1" applyBorder="1" applyAlignment="1">
      <alignment horizontal="right" vertical="center"/>
    </xf>
    <xf numFmtId="1" fontId="33" fillId="0" borderId="35" xfId="0" applyNumberFormat="1" applyFont="1" applyFill="1" applyBorder="1" applyAlignment="1">
      <alignment horizontal="right" vertical="center"/>
    </xf>
    <xf numFmtId="1" fontId="34" fillId="0" borderId="37" xfId="0" applyNumberFormat="1" applyFont="1" applyFill="1" applyBorder="1" applyAlignment="1">
      <alignment horizontal="right" vertical="center"/>
    </xf>
    <xf numFmtId="1" fontId="35" fillId="0" borderId="32" xfId="0" applyNumberFormat="1" applyFont="1" applyFill="1" applyBorder="1" applyAlignment="1">
      <alignment horizontal="right" vertical="center"/>
    </xf>
    <xf numFmtId="1" fontId="35" fillId="0" borderId="38" xfId="0" applyNumberFormat="1" applyFont="1" applyFill="1" applyBorder="1" applyAlignment="1">
      <alignment horizontal="right" vertical="center"/>
    </xf>
    <xf numFmtId="1" fontId="33" fillId="0" borderId="34" xfId="0" applyNumberFormat="1" applyFont="1" applyFill="1" applyBorder="1" applyAlignment="1">
      <alignment vertical="center"/>
    </xf>
    <xf numFmtId="1" fontId="34" fillId="0" borderId="37" xfId="0" applyNumberFormat="1" applyFont="1" applyFill="1" applyBorder="1" applyAlignment="1">
      <alignment vertical="center"/>
    </xf>
    <xf numFmtId="1" fontId="35" fillId="0" borderId="32" xfId="0" applyNumberFormat="1" applyFont="1" applyFill="1" applyBorder="1" applyAlignment="1">
      <alignment vertical="center"/>
    </xf>
    <xf numFmtId="1" fontId="36" fillId="0" borderId="37" xfId="0" applyNumberFormat="1" applyFont="1" applyFill="1" applyBorder="1" applyAlignment="1">
      <alignment vertical="center"/>
    </xf>
    <xf numFmtId="0" fontId="26" fillId="4" borderId="17" xfId="0" applyFont="1" applyFill="1" applyBorder="1" applyAlignment="1">
      <alignment horizontal="left" vertical="center"/>
    </xf>
    <xf numFmtId="0" fontId="26" fillId="4" borderId="46" xfId="0" applyFont="1" applyFill="1" applyBorder="1" applyAlignment="1">
      <alignment horizontal="left" vertical="center"/>
    </xf>
    <xf numFmtId="1" fontId="40" fillId="4" borderId="18" xfId="0" applyNumberFormat="1" applyFont="1" applyFill="1" applyBorder="1" applyAlignment="1">
      <alignment horizontal="right" vertical="center"/>
    </xf>
    <xf numFmtId="1" fontId="41" fillId="4" borderId="21" xfId="0" applyNumberFormat="1" applyFont="1" applyFill="1" applyBorder="1" applyAlignment="1">
      <alignment horizontal="right" vertical="center"/>
    </xf>
    <xf numFmtId="1" fontId="42" fillId="4" borderId="20" xfId="0" applyNumberFormat="1" applyFont="1" applyFill="1" applyBorder="1" applyAlignment="1">
      <alignment horizontal="right" vertical="center"/>
    </xf>
    <xf numFmtId="1" fontId="40" fillId="4" borderId="19" xfId="0" applyNumberFormat="1" applyFont="1" applyFill="1" applyBorder="1" applyAlignment="1">
      <alignment horizontal="right" vertical="center"/>
    </xf>
    <xf numFmtId="1" fontId="42" fillId="4" borderId="22" xfId="0" applyNumberFormat="1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1" fontId="33" fillId="0" borderId="18" xfId="0" applyNumberFormat="1" applyFont="1" applyFill="1" applyBorder="1" applyAlignment="1">
      <alignment horizontal="right" vertical="center"/>
    </xf>
    <xf numFmtId="1" fontId="34" fillId="0" borderId="19" xfId="0" applyNumberFormat="1" applyFont="1" applyFill="1" applyBorder="1" applyAlignment="1">
      <alignment horizontal="right" vertical="center"/>
    </xf>
    <xf numFmtId="1" fontId="35" fillId="0" borderId="20" xfId="0" applyNumberFormat="1" applyFont="1" applyFill="1" applyBorder="1" applyAlignment="1">
      <alignment horizontal="right" vertical="center"/>
    </xf>
    <xf numFmtId="1" fontId="33" fillId="0" borderId="26" xfId="0" applyNumberFormat="1" applyFont="1" applyFill="1" applyBorder="1" applyAlignment="1">
      <alignment vertical="center"/>
    </xf>
    <xf numFmtId="1" fontId="34" fillId="0" borderId="29" xfId="0" applyNumberFormat="1" applyFont="1" applyFill="1" applyBorder="1" applyAlignment="1">
      <alignment vertical="center"/>
    </xf>
    <xf numFmtId="1" fontId="35" fillId="0" borderId="30" xfId="0" applyNumberFormat="1" applyFont="1" applyFill="1" applyBorder="1" applyAlignment="1">
      <alignment vertical="center"/>
    </xf>
    <xf numFmtId="1" fontId="36" fillId="0" borderId="29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1" fontId="33" fillId="0" borderId="26" xfId="0" applyNumberFormat="1" applyFont="1" applyFill="1" applyBorder="1" applyAlignment="1">
      <alignment horizontal="right" vertical="center"/>
    </xf>
    <xf numFmtId="1" fontId="34" fillId="0" borderId="27" xfId="0" applyNumberFormat="1" applyFont="1" applyFill="1" applyBorder="1" applyAlignment="1">
      <alignment horizontal="right" vertical="center"/>
    </xf>
    <xf numFmtId="1" fontId="35" fillId="0" borderId="31" xfId="0" applyNumberFormat="1" applyFont="1" applyFill="1" applyBorder="1" applyAlignment="1">
      <alignment horizontal="right" vertical="center"/>
    </xf>
    <xf numFmtId="1" fontId="33" fillId="0" borderId="27" xfId="0" applyNumberFormat="1" applyFont="1" applyFill="1" applyBorder="1" applyAlignment="1">
      <alignment horizontal="right" vertical="center"/>
    </xf>
    <xf numFmtId="1" fontId="34" fillId="0" borderId="29" xfId="0" applyNumberFormat="1" applyFont="1" applyFill="1" applyBorder="1" applyAlignment="1">
      <alignment horizontal="right" vertical="center"/>
    </xf>
    <xf numFmtId="1" fontId="35" fillId="0" borderId="30" xfId="0" applyNumberFormat="1" applyFont="1" applyFill="1" applyBorder="1" applyAlignment="1">
      <alignment horizontal="right" vertical="center"/>
    </xf>
    <xf numFmtId="1" fontId="35" fillId="0" borderId="28" xfId="0" applyNumberFormat="1" applyFont="1" applyFill="1" applyBorder="1" applyAlignment="1">
      <alignment horizontal="right" vertical="center"/>
    </xf>
    <xf numFmtId="1" fontId="37" fillId="2" borderId="26" xfId="0" applyNumberFormat="1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vertical="center" wrapText="1"/>
    </xf>
    <xf numFmtId="1" fontId="36" fillId="0" borderId="29" xfId="0" applyNumberFormat="1" applyFont="1" applyFill="1" applyBorder="1" applyAlignment="1">
      <alignment horizontal="right" vertical="center"/>
    </xf>
    <xf numFmtId="1" fontId="33" fillId="0" borderId="50" xfId="0" applyNumberFormat="1" applyFont="1" applyFill="1" applyBorder="1" applyAlignment="1">
      <alignment horizontal="right" vertical="center"/>
    </xf>
    <xf numFmtId="1" fontId="36" fillId="0" borderId="51" xfId="0" applyNumberFormat="1" applyFont="1" applyFill="1" applyBorder="1" applyAlignment="1">
      <alignment horizontal="right" vertical="center"/>
    </xf>
    <xf numFmtId="1" fontId="35" fillId="0" borderId="12" xfId="0" applyNumberFormat="1" applyFont="1" applyFill="1" applyBorder="1" applyAlignment="1">
      <alignment horizontal="right" vertical="center"/>
    </xf>
    <xf numFmtId="0" fontId="43" fillId="0" borderId="33" xfId="0" applyFont="1" applyFill="1" applyBorder="1" applyAlignment="1">
      <alignment horizontal="left" vertical="center" wrapText="1"/>
    </xf>
    <xf numFmtId="0" fontId="38" fillId="0" borderId="38" xfId="0" applyFont="1" applyFill="1" applyBorder="1" applyAlignment="1">
      <alignment vertical="center" wrapText="1"/>
    </xf>
    <xf numFmtId="1" fontId="36" fillId="0" borderId="37" xfId="0" applyNumberFormat="1" applyFont="1" applyFill="1" applyBorder="1" applyAlignment="1">
      <alignment horizontal="right" vertical="center"/>
    </xf>
    <xf numFmtId="0" fontId="26" fillId="4" borderId="20" xfId="0" applyFont="1" applyFill="1" applyBorder="1" applyAlignment="1">
      <alignment horizontal="left" vertical="center"/>
    </xf>
    <xf numFmtId="1" fontId="33" fillId="4" borderId="39" xfId="0" applyNumberFormat="1" applyFont="1" applyFill="1" applyBorder="1" applyAlignment="1">
      <alignment horizontal="right" vertical="center"/>
    </xf>
    <xf numFmtId="1" fontId="34" fillId="4" borderId="41" xfId="0" applyNumberFormat="1" applyFont="1" applyFill="1" applyBorder="1" applyAlignment="1">
      <alignment horizontal="right" vertical="center"/>
    </xf>
    <xf numFmtId="1" fontId="35" fillId="4" borderId="42" xfId="0" applyNumberFormat="1" applyFont="1" applyFill="1" applyBorder="1" applyAlignment="1">
      <alignment horizontal="right" vertical="center"/>
    </xf>
    <xf numFmtId="1" fontId="33" fillId="4" borderId="41" xfId="0" applyNumberFormat="1" applyFont="1" applyFill="1" applyBorder="1" applyAlignment="1">
      <alignment horizontal="right" vertical="center"/>
    </xf>
    <xf numFmtId="1" fontId="34" fillId="4" borderId="43" xfId="0" applyNumberFormat="1" applyFont="1" applyFill="1" applyBorder="1" applyAlignment="1">
      <alignment horizontal="right" vertical="center"/>
    </xf>
    <xf numFmtId="1" fontId="35" fillId="4" borderId="44" xfId="0" applyNumberFormat="1" applyFont="1" applyFill="1" applyBorder="1" applyAlignment="1">
      <alignment horizontal="right" vertical="center"/>
    </xf>
    <xf numFmtId="1" fontId="35" fillId="4" borderId="40" xfId="0" applyNumberFormat="1" applyFont="1" applyFill="1" applyBorder="1" applyAlignment="1">
      <alignment horizontal="right" vertical="center"/>
    </xf>
    <xf numFmtId="1" fontId="33" fillId="4" borderId="39" xfId="0" applyNumberFormat="1" applyFont="1" applyFill="1" applyBorder="1" applyAlignment="1">
      <alignment vertical="center"/>
    </xf>
    <xf numFmtId="1" fontId="34" fillId="4" borderId="43" xfId="0" applyNumberFormat="1" applyFont="1" applyFill="1" applyBorder="1" applyAlignment="1">
      <alignment vertical="center"/>
    </xf>
    <xf numFmtId="1" fontId="35" fillId="4" borderId="44" xfId="0" applyNumberFormat="1" applyFont="1" applyFill="1" applyBorder="1" applyAlignment="1">
      <alignment vertical="center"/>
    </xf>
    <xf numFmtId="1" fontId="36" fillId="4" borderId="43" xfId="0" applyNumberFormat="1" applyFont="1" applyFill="1" applyBorder="1" applyAlignment="1">
      <alignment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/>
    </xf>
    <xf numFmtId="0" fontId="26" fillId="4" borderId="52" xfId="0" applyFont="1" applyFill="1" applyBorder="1" applyAlignment="1">
      <alignment horizontal="left" vertical="center"/>
    </xf>
    <xf numFmtId="0" fontId="26" fillId="4" borderId="53" xfId="0" applyFont="1" applyFill="1" applyBorder="1" applyAlignment="1">
      <alignment horizontal="left" vertical="center"/>
    </xf>
    <xf numFmtId="1" fontId="33" fillId="4" borderId="52" xfId="0" applyNumberFormat="1" applyFont="1" applyFill="1" applyBorder="1" applyAlignment="1">
      <alignment horizontal="right" vertical="center"/>
    </xf>
    <xf numFmtId="1" fontId="34" fillId="4" borderId="54" xfId="0" applyNumberFormat="1" applyFont="1" applyFill="1" applyBorder="1" applyAlignment="1">
      <alignment horizontal="right" vertical="center"/>
    </xf>
    <xf numFmtId="1" fontId="35" fillId="4" borderId="3" xfId="0" applyNumberFormat="1" applyFont="1" applyFill="1" applyBorder="1" applyAlignment="1">
      <alignment horizontal="right" vertical="center"/>
    </xf>
    <xf numFmtId="1" fontId="33" fillId="4" borderId="54" xfId="0" applyNumberFormat="1" applyFont="1" applyFill="1" applyBorder="1" applyAlignment="1">
      <alignment horizontal="right" vertical="center"/>
    </xf>
    <xf numFmtId="1" fontId="34" fillId="4" borderId="55" xfId="0" applyNumberFormat="1" applyFont="1" applyFill="1" applyBorder="1" applyAlignment="1">
      <alignment horizontal="right" vertical="center"/>
    </xf>
    <xf numFmtId="1" fontId="35" fillId="4" borderId="56" xfId="0" applyNumberFormat="1" applyFont="1" applyFill="1" applyBorder="1" applyAlignment="1">
      <alignment horizontal="right" vertical="center"/>
    </xf>
    <xf numFmtId="1" fontId="35" fillId="4" borderId="53" xfId="0" applyNumberFormat="1" applyFont="1" applyFill="1" applyBorder="1" applyAlignment="1">
      <alignment horizontal="right" vertical="center"/>
    </xf>
    <xf numFmtId="1" fontId="33" fillId="4" borderId="52" xfId="0" applyNumberFormat="1" applyFont="1" applyFill="1" applyBorder="1" applyAlignment="1">
      <alignment vertical="center"/>
    </xf>
    <xf numFmtId="1" fontId="34" fillId="4" borderId="55" xfId="0" applyNumberFormat="1" applyFont="1" applyFill="1" applyBorder="1" applyAlignment="1">
      <alignment vertical="center"/>
    </xf>
    <xf numFmtId="1" fontId="35" fillId="4" borderId="56" xfId="0" applyNumberFormat="1" applyFont="1" applyFill="1" applyBorder="1" applyAlignment="1">
      <alignment vertical="center"/>
    </xf>
    <xf numFmtId="1" fontId="36" fillId="4" borderId="55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/>
    </xf>
    <xf numFmtId="1" fontId="33" fillId="0" borderId="19" xfId="0" applyNumberFormat="1" applyFont="1" applyFill="1" applyBorder="1" applyAlignment="1">
      <alignment horizontal="right" vertical="center"/>
    </xf>
    <xf numFmtId="1" fontId="34" fillId="0" borderId="21" xfId="0" applyNumberFormat="1" applyFont="1" applyFill="1" applyBorder="1" applyAlignment="1">
      <alignment horizontal="right" vertical="center"/>
    </xf>
    <xf numFmtId="1" fontId="35" fillId="0" borderId="22" xfId="0" applyNumberFormat="1" applyFont="1" applyFill="1" applyBorder="1" applyAlignment="1">
      <alignment horizontal="right" vertical="center"/>
    </xf>
    <xf numFmtId="1" fontId="35" fillId="0" borderId="23" xfId="0" applyNumberFormat="1" applyFont="1" applyFill="1" applyBorder="1" applyAlignment="1">
      <alignment horizontal="right" vertical="center"/>
    </xf>
    <xf numFmtId="1" fontId="33" fillId="0" borderId="18" xfId="0" applyNumberFormat="1" applyFont="1" applyFill="1" applyBorder="1" applyAlignment="1">
      <alignment vertical="center"/>
    </xf>
    <xf numFmtId="1" fontId="34" fillId="0" borderId="21" xfId="0" applyNumberFormat="1" applyFont="1" applyFill="1" applyBorder="1" applyAlignment="1">
      <alignment vertical="center"/>
    </xf>
    <xf numFmtId="1" fontId="35" fillId="0" borderId="22" xfId="0" applyNumberFormat="1" applyFont="1" applyFill="1" applyBorder="1" applyAlignment="1">
      <alignment vertical="center"/>
    </xf>
    <xf numFmtId="1" fontId="36" fillId="0" borderId="21" xfId="0" applyNumberFormat="1" applyFont="1" applyFill="1" applyBorder="1" applyAlignment="1">
      <alignment vertical="center"/>
    </xf>
    <xf numFmtId="1" fontId="36" fillId="0" borderId="21" xfId="0" applyNumberFormat="1" applyFont="1" applyBorder="1" applyAlignment="1">
      <alignment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left" vertical="center"/>
    </xf>
    <xf numFmtId="0" fontId="38" fillId="4" borderId="23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left" vertical="center"/>
    </xf>
    <xf numFmtId="0" fontId="26" fillId="4" borderId="9" xfId="0" applyFont="1" applyFill="1" applyBorder="1" applyAlignment="1">
      <alignment horizontal="left" vertical="center"/>
    </xf>
    <xf numFmtId="1" fontId="33" fillId="4" borderId="50" xfId="0" applyNumberFormat="1" applyFont="1" applyFill="1" applyBorder="1" applyAlignment="1">
      <alignment horizontal="right" vertical="center"/>
    </xf>
    <xf numFmtId="1" fontId="34" fillId="4" borderId="57" xfId="0" applyNumberFormat="1" applyFont="1" applyFill="1" applyBorder="1" applyAlignment="1">
      <alignment horizontal="right" vertical="center"/>
    </xf>
    <xf numFmtId="1" fontId="35" fillId="4" borderId="10" xfId="0" applyNumberFormat="1" applyFont="1" applyFill="1" applyBorder="1" applyAlignment="1">
      <alignment horizontal="right" vertical="center"/>
    </xf>
    <xf numFmtId="1" fontId="33" fillId="4" borderId="57" xfId="0" applyNumberFormat="1" applyFont="1" applyFill="1" applyBorder="1" applyAlignment="1">
      <alignment horizontal="right" vertical="center"/>
    </xf>
    <xf numFmtId="1" fontId="34" fillId="4" borderId="51" xfId="0" applyNumberFormat="1" applyFont="1" applyFill="1" applyBorder="1" applyAlignment="1">
      <alignment horizontal="right" vertical="center"/>
    </xf>
    <xf numFmtId="1" fontId="35" fillId="4" borderId="12" xfId="0" applyNumberFormat="1" applyFont="1" applyFill="1" applyBorder="1" applyAlignment="1">
      <alignment horizontal="right" vertical="center"/>
    </xf>
    <xf numFmtId="1" fontId="36" fillId="4" borderId="51" xfId="0" applyNumberFormat="1" applyFont="1" applyFill="1" applyBorder="1" applyAlignment="1">
      <alignment horizontal="right" vertical="center"/>
    </xf>
    <xf numFmtId="0" fontId="43" fillId="4" borderId="8" xfId="0" applyFont="1" applyFill="1" applyBorder="1" applyAlignment="1">
      <alignment horizontal="left" vertical="center" wrapText="1"/>
    </xf>
    <xf numFmtId="0" fontId="43" fillId="4" borderId="10" xfId="0" applyFont="1" applyFill="1" applyBorder="1" applyAlignment="1">
      <alignment horizontal="left" vertical="center" wrapText="1"/>
    </xf>
    <xf numFmtId="1" fontId="35" fillId="4" borderId="9" xfId="0" applyNumberFormat="1" applyFont="1" applyFill="1" applyBorder="1" applyAlignment="1">
      <alignment horizontal="right" vertical="center"/>
    </xf>
    <xf numFmtId="1" fontId="35" fillId="4" borderId="58" xfId="0" applyNumberFormat="1" applyFont="1" applyFill="1" applyBorder="1" applyAlignment="1">
      <alignment horizontal="right" vertical="center"/>
    </xf>
    <xf numFmtId="0" fontId="26" fillId="4" borderId="8" xfId="0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vertical="center" wrapText="1"/>
    </xf>
    <xf numFmtId="0" fontId="26" fillId="4" borderId="10" xfId="0" applyFont="1" applyFill="1" applyBorder="1" applyAlignment="1">
      <alignment vertical="center" wrapText="1"/>
    </xf>
    <xf numFmtId="0" fontId="26" fillId="4" borderId="13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1" fontId="33" fillId="4" borderId="48" xfId="0" applyNumberFormat="1" applyFont="1" applyFill="1" applyBorder="1" applyAlignment="1">
      <alignment horizontal="right" vertical="center"/>
    </xf>
    <xf numFmtId="1" fontId="34" fillId="4" borderId="59" xfId="0" applyNumberFormat="1" applyFont="1" applyFill="1" applyBorder="1" applyAlignment="1">
      <alignment horizontal="right" vertical="center"/>
    </xf>
    <xf numFmtId="1" fontId="35" fillId="4" borderId="7" xfId="0" applyNumberFormat="1" applyFont="1" applyFill="1" applyBorder="1" applyAlignment="1">
      <alignment horizontal="right" vertical="center"/>
    </xf>
    <xf numFmtId="1" fontId="33" fillId="4" borderId="59" xfId="0" applyNumberFormat="1" applyFont="1" applyFill="1" applyBorder="1" applyAlignment="1">
      <alignment horizontal="right" vertical="center"/>
    </xf>
    <xf numFmtId="1" fontId="34" fillId="4" borderId="60" xfId="0" applyNumberFormat="1" applyFont="1" applyFill="1" applyBorder="1" applyAlignment="1">
      <alignment horizontal="right" vertical="center"/>
    </xf>
    <xf numFmtId="1" fontId="35" fillId="4" borderId="61" xfId="0" applyNumberFormat="1" applyFont="1" applyFill="1" applyBorder="1" applyAlignment="1">
      <alignment horizontal="right" vertical="center"/>
    </xf>
    <xf numFmtId="1" fontId="36" fillId="4" borderId="60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left" vertical="center"/>
    </xf>
    <xf numFmtId="1" fontId="33" fillId="0" borderId="47" xfId="0" applyNumberFormat="1" applyFont="1" applyFill="1" applyBorder="1" applyAlignment="1">
      <alignment horizontal="right" vertical="center"/>
    </xf>
    <xf numFmtId="1" fontId="34" fillId="0" borderId="63" xfId="0" applyNumberFormat="1" applyFont="1" applyFill="1" applyBorder="1" applyAlignment="1">
      <alignment horizontal="right" vertical="center"/>
    </xf>
    <xf numFmtId="1" fontId="35" fillId="0" borderId="64" xfId="0" applyNumberFormat="1" applyFont="1" applyFill="1" applyBorder="1" applyAlignment="1">
      <alignment horizontal="right" vertical="center"/>
    </xf>
    <xf numFmtId="1" fontId="33" fillId="0" borderId="63" xfId="0" applyNumberFormat="1" applyFont="1" applyFill="1" applyBorder="1" applyAlignment="1">
      <alignment horizontal="right" vertical="center"/>
    </xf>
    <xf numFmtId="1" fontId="34" fillId="0" borderId="65" xfId="0" applyNumberFormat="1" applyFont="1" applyFill="1" applyBorder="1" applyAlignment="1">
      <alignment horizontal="right" vertical="center"/>
    </xf>
    <xf numFmtId="1" fontId="35" fillId="0" borderId="66" xfId="0" applyNumberFormat="1" applyFont="1" applyFill="1" applyBorder="1" applyAlignment="1">
      <alignment horizontal="right" vertical="center"/>
    </xf>
    <xf numFmtId="1" fontId="40" fillId="0" borderId="63" xfId="0" applyNumberFormat="1" applyFont="1" applyFill="1" applyBorder="1" applyAlignment="1">
      <alignment horizontal="right" vertical="center"/>
    </xf>
    <xf numFmtId="1" fontId="35" fillId="0" borderId="62" xfId="0" applyNumberFormat="1" applyFont="1" applyFill="1" applyBorder="1" applyAlignment="1">
      <alignment horizontal="right" vertical="center"/>
    </xf>
    <xf numFmtId="1" fontId="33" fillId="0" borderId="47" xfId="0" applyNumberFormat="1" applyFont="1" applyFill="1" applyBorder="1" applyAlignment="1">
      <alignment vertical="center"/>
    </xf>
    <xf numFmtId="1" fontId="34" fillId="0" borderId="65" xfId="0" applyNumberFormat="1" applyFont="1" applyFill="1" applyBorder="1" applyAlignment="1">
      <alignment vertical="center"/>
    </xf>
    <xf numFmtId="1" fontId="35" fillId="0" borderId="66" xfId="0" applyNumberFormat="1" applyFont="1" applyFill="1" applyBorder="1" applyAlignment="1">
      <alignment vertical="center"/>
    </xf>
    <xf numFmtId="1" fontId="36" fillId="0" borderId="65" xfId="0" applyNumberFormat="1" applyFont="1" applyFill="1" applyBorder="1" applyAlignment="1">
      <alignment vertical="center"/>
    </xf>
    <xf numFmtId="0" fontId="45" fillId="3" borderId="8" xfId="0" applyFont="1" applyFill="1" applyBorder="1" applyAlignment="1">
      <alignment horizontal="center" vertical="center" wrapText="1"/>
    </xf>
    <xf numFmtId="0" fontId="45" fillId="3" borderId="9" xfId="0" applyFont="1" applyFill="1" applyBorder="1" applyAlignment="1">
      <alignment horizontal="center" vertical="center" wrapText="1"/>
    </xf>
    <xf numFmtId="1" fontId="23" fillId="3" borderId="8" xfId="0" applyNumberFormat="1" applyFont="1" applyFill="1" applyBorder="1" applyAlignment="1">
      <alignment horizontal="center" vertical="center"/>
    </xf>
    <xf numFmtId="1" fontId="23" fillId="3" borderId="9" xfId="0" applyNumberFormat="1" applyFont="1" applyFill="1" applyBorder="1" applyAlignment="1">
      <alignment horizontal="center" vertical="center"/>
    </xf>
    <xf numFmtId="1" fontId="23" fillId="3" borderId="10" xfId="0" applyNumberFormat="1" applyFont="1" applyFill="1" applyBorder="1" applyAlignment="1">
      <alignment horizontal="center" vertical="center"/>
    </xf>
    <xf numFmtId="3" fontId="23" fillId="3" borderId="14" xfId="0" applyNumberFormat="1" applyFont="1" applyFill="1" applyBorder="1" applyAlignment="1">
      <alignment horizontal="center" vertical="center" wrapText="1"/>
    </xf>
    <xf numFmtId="3" fontId="17" fillId="3" borderId="14" xfId="0" applyNumberFormat="1" applyFont="1" applyFill="1" applyBorder="1" applyAlignment="1">
      <alignment horizontal="center" vertical="center" wrapText="1"/>
    </xf>
    <xf numFmtId="3" fontId="18" fillId="3" borderId="14" xfId="0" applyNumberFormat="1" applyFont="1" applyFill="1" applyBorder="1" applyAlignment="1">
      <alignment horizontal="center" vertical="center" wrapText="1"/>
    </xf>
    <xf numFmtId="3" fontId="46" fillId="3" borderId="4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left" vertical="center"/>
    </xf>
    <xf numFmtId="1" fontId="35" fillId="0" borderId="46" xfId="0" applyNumberFormat="1" applyFont="1" applyFill="1" applyBorder="1" applyAlignment="1">
      <alignment horizontal="right" vertical="center"/>
    </xf>
    <xf numFmtId="1" fontId="36" fillId="0" borderId="21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1" fontId="35" fillId="0" borderId="67" xfId="0" applyNumberFormat="1" applyFont="1" applyFill="1" applyBorder="1" applyAlignment="1">
      <alignment horizontal="right" vertical="center"/>
    </xf>
    <xf numFmtId="1" fontId="36" fillId="0" borderId="43" xfId="0" applyNumberFormat="1" applyFont="1" applyFill="1" applyBorder="1" applyAlignment="1">
      <alignment horizontal="right" vertical="center"/>
    </xf>
    <xf numFmtId="0" fontId="26" fillId="0" borderId="33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left" vertical="center" wrapText="1"/>
    </xf>
    <xf numFmtId="1" fontId="33" fillId="0" borderId="49" xfId="0" applyNumberFormat="1" applyFont="1" applyFill="1" applyBorder="1" applyAlignment="1">
      <alignment horizontal="right" vertical="center"/>
    </xf>
    <xf numFmtId="1" fontId="34" fillId="0" borderId="69" xfId="0" applyNumberFormat="1" applyFont="1" applyFill="1" applyBorder="1" applyAlignment="1">
      <alignment horizontal="right" vertical="center"/>
    </xf>
    <xf numFmtId="1" fontId="35" fillId="0" borderId="5" xfId="0" applyNumberFormat="1" applyFont="1" applyFill="1" applyBorder="1" applyAlignment="1">
      <alignment horizontal="right" vertical="center"/>
    </xf>
    <xf numFmtId="1" fontId="34" fillId="0" borderId="70" xfId="0" applyNumberFormat="1" applyFont="1" applyFill="1" applyBorder="1" applyAlignment="1">
      <alignment horizontal="right" vertical="center"/>
    </xf>
    <xf numFmtId="1" fontId="35" fillId="0" borderId="71" xfId="0" applyNumberFormat="1" applyFont="1" applyFill="1" applyBorder="1" applyAlignment="1">
      <alignment horizontal="right" vertical="center"/>
    </xf>
    <xf numFmtId="1" fontId="33" fillId="0" borderId="69" xfId="0" applyNumberFormat="1" applyFont="1" applyFill="1" applyBorder="1" applyAlignment="1">
      <alignment horizontal="right" vertical="center"/>
    </xf>
    <xf numFmtId="1" fontId="35" fillId="0" borderId="72" xfId="0" applyNumberFormat="1" applyFont="1" applyFill="1" applyBorder="1" applyAlignment="1">
      <alignment horizontal="right" vertical="center"/>
    </xf>
    <xf numFmtId="1" fontId="36" fillId="0" borderId="70" xfId="0" applyNumberFormat="1" applyFont="1" applyFill="1" applyBorder="1" applyAlignment="1">
      <alignment horizontal="right" vertical="center"/>
    </xf>
    <xf numFmtId="0" fontId="26" fillId="0" borderId="73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horizontal="left" vertical="center" wrapText="1"/>
    </xf>
    <xf numFmtId="1" fontId="34" fillId="0" borderId="74" xfId="0" applyNumberFormat="1" applyFont="1" applyFill="1" applyBorder="1" applyAlignment="1">
      <alignment horizontal="right" vertical="center"/>
    </xf>
    <xf numFmtId="1" fontId="37" fillId="0" borderId="39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left" vertical="center" wrapText="1"/>
    </xf>
    <xf numFmtId="0" fontId="26" fillId="0" borderId="67" xfId="0" applyFont="1" applyFill="1" applyBorder="1" applyAlignment="1">
      <alignment horizontal="left" vertical="center" wrapText="1"/>
    </xf>
    <xf numFmtId="1" fontId="34" fillId="0" borderId="67" xfId="0" applyNumberFormat="1" applyFont="1" applyFill="1" applyBorder="1" applyAlignment="1">
      <alignment horizontal="right" vertical="center"/>
    </xf>
    <xf numFmtId="1" fontId="37" fillId="0" borderId="26" xfId="0" applyNumberFormat="1" applyFont="1" applyFill="1" applyBorder="1" applyAlignment="1">
      <alignment horizontal="right" vertical="center"/>
    </xf>
    <xf numFmtId="0" fontId="26" fillId="0" borderId="75" xfId="0" applyFont="1" applyFill="1" applyBorder="1" applyAlignment="1">
      <alignment horizontal="left" vertical="center" wrapText="1"/>
    </xf>
    <xf numFmtId="0" fontId="26" fillId="0" borderId="76" xfId="0" applyFont="1" applyFill="1" applyBorder="1" applyAlignment="1">
      <alignment horizontal="left" vertical="center" wrapText="1"/>
    </xf>
    <xf numFmtId="1" fontId="34" fillId="0" borderId="76" xfId="0" applyNumberFormat="1" applyFont="1" applyFill="1" applyBorder="1" applyAlignment="1">
      <alignment horizontal="right" vertical="center"/>
    </xf>
    <xf numFmtId="1" fontId="47" fillId="0" borderId="66" xfId="0" applyNumberFormat="1" applyFont="1" applyFill="1" applyBorder="1" applyAlignment="1">
      <alignment horizontal="right" vertical="center"/>
    </xf>
    <xf numFmtId="1" fontId="37" fillId="0" borderId="47" xfId="0" applyNumberFormat="1" applyFont="1" applyFill="1" applyBorder="1" applyAlignment="1">
      <alignment horizontal="right" vertical="center"/>
    </xf>
    <xf numFmtId="1" fontId="36" fillId="0" borderId="65" xfId="0" applyNumberFormat="1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1" fontId="34" fillId="0" borderId="9" xfId="0" applyNumberFormat="1" applyFont="1" applyFill="1" applyBorder="1" applyAlignment="1">
      <alignment horizontal="right" vertical="center"/>
    </xf>
    <xf numFmtId="1" fontId="35" fillId="0" borderId="58" xfId="0" applyNumberFormat="1" applyFont="1" applyFill="1" applyBorder="1" applyAlignment="1">
      <alignment horizontal="right" vertical="center"/>
    </xf>
    <xf numFmtId="1" fontId="34" fillId="0" borderId="51" xfId="0" applyNumberFormat="1" applyFont="1" applyFill="1" applyBorder="1" applyAlignment="1">
      <alignment horizontal="right" vertical="center"/>
    </xf>
    <xf numFmtId="1" fontId="33" fillId="0" borderId="57" xfId="0" applyNumberFormat="1" applyFont="1" applyFill="1" applyBorder="1" applyAlignment="1">
      <alignment horizontal="right" vertical="center"/>
    </xf>
    <xf numFmtId="1" fontId="35" fillId="0" borderId="51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left" vertical="center" wrapText="1"/>
    </xf>
    <xf numFmtId="0" fontId="26" fillId="0" borderId="73" xfId="0" applyFont="1" applyFill="1" applyBorder="1" applyAlignment="1">
      <alignment horizontal="left" vertical="center"/>
    </xf>
    <xf numFmtId="0" fontId="26" fillId="0" borderId="74" xfId="0" applyFont="1" applyFill="1" applyBorder="1" applyAlignment="1">
      <alignment horizontal="left" vertical="center"/>
    </xf>
    <xf numFmtId="0" fontId="26" fillId="0" borderId="67" xfId="0" applyFont="1" applyFill="1" applyBorder="1" applyAlignment="1">
      <alignment horizontal="left" vertical="center"/>
    </xf>
    <xf numFmtId="1" fontId="33" fillId="0" borderId="48" xfId="0" applyNumberFormat="1" applyFont="1" applyFill="1" applyBorder="1" applyAlignment="1">
      <alignment horizontal="right" vertical="center"/>
    </xf>
    <xf numFmtId="1" fontId="34" fillId="0" borderId="59" xfId="0" applyNumberFormat="1" applyFont="1" applyFill="1" applyBorder="1" applyAlignment="1">
      <alignment horizontal="right" vertical="center"/>
    </xf>
    <xf numFmtId="1" fontId="35" fillId="0" borderId="0" xfId="0" applyNumberFormat="1" applyFont="1" applyFill="1" applyBorder="1" applyAlignment="1">
      <alignment horizontal="right" vertical="center"/>
    </xf>
    <xf numFmtId="1" fontId="34" fillId="0" borderId="60" xfId="0" applyNumberFormat="1" applyFont="1" applyFill="1" applyBorder="1" applyAlignment="1">
      <alignment horizontal="right" vertical="center"/>
    </xf>
    <xf numFmtId="1" fontId="35" fillId="0" borderId="61" xfId="0" applyNumberFormat="1" applyFont="1" applyFill="1" applyBorder="1" applyAlignment="1">
      <alignment horizontal="right" vertical="center"/>
    </xf>
    <xf numFmtId="1" fontId="35" fillId="0" borderId="77" xfId="0" applyNumberFormat="1" applyFont="1" applyFill="1" applyBorder="1" applyAlignment="1">
      <alignment horizontal="right" vertical="center"/>
    </xf>
    <xf numFmtId="1" fontId="36" fillId="0" borderId="60" xfId="0" applyNumberFormat="1" applyFont="1" applyFill="1" applyBorder="1" applyAlignment="1">
      <alignment horizontal="right" vertical="center"/>
    </xf>
    <xf numFmtId="3" fontId="46" fillId="3" borderId="48" xfId="0" applyNumberFormat="1" applyFont="1" applyFill="1" applyBorder="1" applyAlignment="1">
      <alignment horizontal="center" vertical="center"/>
    </xf>
    <xf numFmtId="1" fontId="35" fillId="0" borderId="74" xfId="0" applyNumberFormat="1" applyFont="1" applyFill="1" applyBorder="1" applyAlignment="1">
      <alignment horizontal="right" vertical="center"/>
    </xf>
    <xf numFmtId="1" fontId="35" fillId="0" borderId="68" xfId="0" applyNumberFormat="1" applyFont="1" applyFill="1" applyBorder="1" applyAlignment="1">
      <alignment horizontal="right" vertical="center"/>
    </xf>
    <xf numFmtId="0" fontId="43" fillId="0" borderId="39" xfId="0" applyFont="1" applyFill="1" applyBorder="1" applyAlignment="1">
      <alignment horizontal="left" vertical="center" wrapText="1"/>
    </xf>
    <xf numFmtId="0" fontId="43" fillId="0" borderId="43" xfId="0" applyFont="1" applyFill="1" applyBorder="1" applyAlignment="1">
      <alignment horizontal="left" vertical="center" wrapText="1"/>
    </xf>
    <xf numFmtId="1" fontId="48" fillId="0" borderId="43" xfId="0" applyNumberFormat="1" applyFont="1" applyFill="1" applyBorder="1" applyAlignment="1">
      <alignment horizontal="right" vertical="center"/>
    </xf>
    <xf numFmtId="0" fontId="43" fillId="0" borderId="47" xfId="0" applyFont="1" applyFill="1" applyBorder="1" applyAlignment="1">
      <alignment horizontal="left" vertical="center" wrapText="1"/>
    </xf>
    <xf numFmtId="0" fontId="43" fillId="0" borderId="65" xfId="0" applyFont="1" applyFill="1" applyBorder="1" applyAlignment="1">
      <alignment horizontal="left" vertical="center" wrapText="1"/>
    </xf>
    <xf numFmtId="1" fontId="35" fillId="0" borderId="76" xfId="0" applyNumberFormat="1" applyFont="1" applyFill="1" applyBorder="1" applyAlignment="1">
      <alignment horizontal="right" vertical="center"/>
    </xf>
    <xf numFmtId="1" fontId="48" fillId="0" borderId="65" xfId="0" applyNumberFormat="1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1" fontId="33" fillId="0" borderId="26" xfId="0" applyNumberFormat="1" applyFont="1" applyBorder="1" applyAlignment="1">
      <alignment horizontal="right" vertical="center"/>
    </xf>
    <xf numFmtId="1" fontId="34" fillId="0" borderId="29" xfId="0" applyNumberFormat="1" applyFont="1" applyBorder="1" applyAlignment="1">
      <alignment horizontal="right" vertical="center"/>
    </xf>
    <xf numFmtId="1" fontId="35" fillId="0" borderId="30" xfId="0" applyNumberFormat="1" applyFont="1" applyBorder="1" applyAlignment="1">
      <alignment horizontal="right" vertical="center"/>
    </xf>
    <xf numFmtId="1" fontId="35" fillId="0" borderId="28" xfId="0" applyNumberFormat="1" applyFont="1" applyBorder="1" applyAlignment="1">
      <alignment horizontal="right" vertical="center"/>
    </xf>
    <xf numFmtId="1" fontId="49" fillId="0" borderId="30" xfId="0" applyNumberFormat="1" applyFont="1" applyBorder="1" applyAlignment="1">
      <alignment vertical="center"/>
    </xf>
    <xf numFmtId="1" fontId="36" fillId="0" borderId="29" xfId="0" applyNumberFormat="1" applyFont="1" applyBorder="1" applyAlignment="1">
      <alignment horizontal="right" vertical="center"/>
    </xf>
    <xf numFmtId="1" fontId="35" fillId="0" borderId="30" xfId="0" applyNumberFormat="1" applyFont="1" applyBorder="1" applyAlignment="1">
      <alignment vertical="center"/>
    </xf>
    <xf numFmtId="0" fontId="43" fillId="0" borderId="75" xfId="0" applyFont="1" applyFill="1" applyBorder="1" applyAlignment="1">
      <alignment horizontal="left" vertical="center"/>
    </xf>
    <xf numFmtId="0" fontId="43" fillId="0" borderId="76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1" fontId="50" fillId="0" borderId="0" xfId="0" applyNumberFormat="1" applyFont="1" applyAlignment="1">
      <alignment horizontal="right" vertical="center"/>
    </xf>
    <xf numFmtId="1" fontId="51" fillId="0" borderId="0" xfId="0" applyNumberFormat="1" applyFont="1" applyAlignment="1">
      <alignment horizontal="right" vertical="center"/>
    </xf>
    <xf numFmtId="1" fontId="52" fillId="0" borderId="0" xfId="0" applyNumberFormat="1" applyFont="1" applyAlignment="1">
      <alignment horizontal="right" vertical="center"/>
    </xf>
    <xf numFmtId="1" fontId="50" fillId="0" borderId="0" xfId="0" applyNumberFormat="1" applyFont="1" applyAlignment="1">
      <alignment vertical="center"/>
    </xf>
    <xf numFmtId="1" fontId="51" fillId="0" borderId="0" xfId="0" applyNumberFormat="1" applyFont="1" applyAlignment="1">
      <alignment vertical="center"/>
    </xf>
    <xf numFmtId="1" fontId="52" fillId="0" borderId="0" xfId="0" applyNumberFormat="1" applyFont="1" applyAlignment="1">
      <alignment vertical="center"/>
    </xf>
    <xf numFmtId="1" fontId="53" fillId="0" borderId="0" xfId="0" applyNumberFormat="1" applyFont="1" applyFill="1" applyAlignment="1">
      <alignment horizontal="center" vertical="center"/>
    </xf>
    <xf numFmtId="1" fontId="54" fillId="0" borderId="0" xfId="0" applyNumberFormat="1" applyFont="1" applyFill="1" applyAlignment="1">
      <alignment horizontal="center" vertical="center"/>
    </xf>
    <xf numFmtId="1" fontId="47" fillId="0" borderId="0" xfId="0" applyNumberFormat="1" applyFont="1" applyFill="1" applyAlignment="1">
      <alignment horizontal="center" vertical="center"/>
    </xf>
    <xf numFmtId="1" fontId="55" fillId="0" borderId="0" xfId="0" applyNumberFormat="1" applyFont="1" applyAlignment="1">
      <alignment vertical="center"/>
    </xf>
    <xf numFmtId="1" fontId="44" fillId="0" borderId="0" xfId="0" applyNumberFormat="1" applyFont="1" applyAlignment="1">
      <alignment vertical="center"/>
    </xf>
    <xf numFmtId="1" fontId="49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1" fontId="50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3" fontId="58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59" fillId="0" borderId="0" xfId="0" applyNumberFormat="1" applyFont="1" applyAlignment="1">
      <alignment horizontal="right" vertical="center"/>
    </xf>
    <xf numFmtId="1" fontId="60" fillId="0" borderId="0" xfId="0" applyNumberFormat="1" applyFont="1" applyAlignment="1">
      <alignment horizontal="right" vertical="center"/>
    </xf>
    <xf numFmtId="49" fontId="63" fillId="3" borderId="1" xfId="0" applyNumberFormat="1" applyFont="1" applyFill="1" applyBorder="1" applyAlignment="1">
      <alignment horizontal="center" vertical="center" wrapText="1"/>
    </xf>
    <xf numFmtId="0" fontId="63" fillId="3" borderId="2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3" fillId="3" borderId="5" xfId="0" applyFont="1" applyFill="1" applyBorder="1" applyAlignment="1">
      <alignment horizontal="center" vertical="center"/>
    </xf>
    <xf numFmtId="3" fontId="35" fillId="0" borderId="20" xfId="0" applyNumberFormat="1" applyFont="1" applyFill="1" applyBorder="1" applyAlignment="1">
      <alignment vertical="center"/>
    </xf>
    <xf numFmtId="1" fontId="64" fillId="0" borderId="0" xfId="0" applyNumberFormat="1" applyFont="1" applyFill="1" applyAlignment="1">
      <alignment vertical="center"/>
    </xf>
    <xf numFmtId="3" fontId="65" fillId="2" borderId="20" xfId="0" applyNumberFormat="1" applyFont="1" applyFill="1" applyBorder="1" applyAlignment="1">
      <alignment vertical="center"/>
    </xf>
    <xf numFmtId="3" fontId="66" fillId="2" borderId="20" xfId="0" applyNumberFormat="1" applyFont="1" applyFill="1" applyBorder="1" applyAlignment="1">
      <alignment vertical="center"/>
    </xf>
    <xf numFmtId="3" fontId="65" fillId="0" borderId="20" xfId="0" applyNumberFormat="1" applyFont="1" applyFill="1" applyBorder="1" applyAlignment="1">
      <alignment vertical="center"/>
    </xf>
    <xf numFmtId="3" fontId="66" fillId="0" borderId="20" xfId="0" applyNumberFormat="1" applyFont="1" applyFill="1" applyBorder="1" applyAlignment="1">
      <alignment vertical="center"/>
    </xf>
    <xf numFmtId="3" fontId="65" fillId="4" borderId="20" xfId="0" applyNumberFormat="1" applyFont="1" applyFill="1" applyBorder="1" applyAlignment="1">
      <alignment vertical="center"/>
    </xf>
    <xf numFmtId="3" fontId="66" fillId="4" borderId="20" xfId="0" applyNumberFormat="1" applyFont="1" applyFill="1" applyBorder="1" applyAlignment="1">
      <alignment vertical="center"/>
    </xf>
    <xf numFmtId="3" fontId="67" fillId="4" borderId="20" xfId="0" applyNumberFormat="1" applyFont="1" applyFill="1" applyBorder="1" applyAlignment="1">
      <alignment vertical="center"/>
    </xf>
    <xf numFmtId="3" fontId="67" fillId="2" borderId="20" xfId="0" applyNumberFormat="1" applyFont="1" applyFill="1" applyBorder="1" applyAlignment="1">
      <alignment vertical="center"/>
    </xf>
    <xf numFmtId="3" fontId="67" fillId="0" borderId="20" xfId="0" applyNumberFormat="1" applyFont="1" applyFill="1" applyBorder="1" applyAlignment="1">
      <alignment vertical="center"/>
    </xf>
    <xf numFmtId="3" fontId="68" fillId="3" borderId="17" xfId="0" applyNumberFormat="1" applyFont="1" applyFill="1" applyBorder="1" applyAlignment="1">
      <alignment horizontal="right" vertical="center"/>
    </xf>
    <xf numFmtId="3" fontId="68" fillId="3" borderId="8" xfId="0" applyNumberFormat="1" applyFont="1" applyFill="1" applyBorder="1" applyAlignment="1">
      <alignment horizontal="right" vertical="center"/>
    </xf>
    <xf numFmtId="3" fontId="68" fillId="3" borderId="13" xfId="0" applyNumberFormat="1" applyFont="1" applyFill="1" applyBorder="1" applyAlignment="1">
      <alignment horizontal="right" vertical="center"/>
    </xf>
    <xf numFmtId="3" fontId="68" fillId="3" borderId="45" xfId="0" applyNumberFormat="1" applyFont="1" applyFill="1" applyBorder="1" applyAlignment="1">
      <alignment horizontal="right" vertical="center"/>
    </xf>
    <xf numFmtId="3" fontId="68" fillId="3" borderId="24" xfId="0" applyNumberFormat="1" applyFont="1" applyFill="1" applyBorder="1" applyAlignment="1">
      <alignment horizontal="right" vertical="center"/>
    </xf>
    <xf numFmtId="3" fontId="68" fillId="3" borderId="4" xfId="0" applyNumberFormat="1" applyFont="1" applyFill="1" applyBorder="1" applyAlignment="1">
      <alignment horizontal="right" vertical="center"/>
    </xf>
    <xf numFmtId="3" fontId="68" fillId="3" borderId="14" xfId="0" applyNumberFormat="1" applyFont="1" applyFill="1" applyBorder="1" applyAlignment="1">
      <alignment horizontal="right" vertical="center"/>
    </xf>
    <xf numFmtId="3" fontId="68" fillId="3" borderId="11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70"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34998626667073579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21%20MESES/Informe%202020%20Estatal%20Tres%20Sedes%201%20ENERO%20-31%20DICIEMBRE%202020__99%25%20V4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_ D) E) F)"/>
      <sheetName val="A) Juicios Orales ALTA"/>
      <sheetName val="B) Delitos graves_no graves"/>
      <sheetName val="C) Legalidad_ilegalidad CDeten"/>
      <sheetName val="E) Juicios Concluídos Sentencia"/>
      <sheetName val="SENTENCIAS P. ABREVIADO"/>
      <sheetName val="VICTIMAS ok"/>
      <sheetName val="AMPA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Audiencias prog-celeb"/>
      <sheetName val="Aud_duración JC´s)"/>
      <sheetName val="JOxDelito"/>
      <sheetName val="Aud_duración JOral"/>
      <sheetName val="ESTADISTICA JO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>
        <row r="32">
          <cell r="F32" t="str">
            <v>OCTUBRE 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P12">
            <v>1290</v>
          </cell>
        </row>
      </sheetData>
      <sheetData sheetId="19">
        <row r="13">
          <cell r="P13">
            <v>0</v>
          </cell>
        </row>
      </sheetData>
      <sheetData sheetId="20">
        <row r="19">
          <cell r="P19">
            <v>1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FA130"/>
  <sheetViews>
    <sheetView showGridLines="0" tabSelected="1" zoomScale="70" zoomScaleNormal="70" zoomScaleSheetLayoutView="93" zoomScalePageLayoutView="11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0" defaultRowHeight="15" x14ac:dyDescent="0.25"/>
  <cols>
    <col min="1" max="1" width="8.88671875" style="21" customWidth="1"/>
    <col min="2" max="2" width="46.44140625" style="4" customWidth="1"/>
    <col min="3" max="3" width="29.44140625" style="4" customWidth="1"/>
    <col min="4" max="4" width="9.6640625" style="334" customWidth="1"/>
    <col min="5" max="5" width="9.6640625" style="335" customWidth="1"/>
    <col min="6" max="6" width="9.6640625" style="336" customWidth="1"/>
    <col min="7" max="7" width="9.6640625" style="334" customWidth="1"/>
    <col min="8" max="8" width="9.6640625" style="335" customWidth="1"/>
    <col min="9" max="9" width="9.6640625" style="336" customWidth="1"/>
    <col min="10" max="10" width="9.6640625" style="334" customWidth="1"/>
    <col min="11" max="11" width="9.6640625" style="335" customWidth="1"/>
    <col min="12" max="12" width="9.6640625" style="336" customWidth="1"/>
    <col min="13" max="13" width="9.6640625" style="337" customWidth="1"/>
    <col min="14" max="14" width="9.6640625" style="338" customWidth="1"/>
    <col min="15" max="15" width="9.6640625" style="339" customWidth="1"/>
    <col min="16" max="16" width="9.6640625" style="337" customWidth="1"/>
    <col min="17" max="17" width="9.6640625" style="338" customWidth="1"/>
    <col min="18" max="18" width="9.6640625" style="339" customWidth="1"/>
    <col min="19" max="19" width="9.6640625" style="337" customWidth="1"/>
    <col min="20" max="20" width="9.6640625" style="338" customWidth="1"/>
    <col min="21" max="21" width="9.6640625" style="339" customWidth="1"/>
    <col min="22" max="22" width="9.6640625" style="340" customWidth="1"/>
    <col min="23" max="23" width="9.6640625" style="341" customWidth="1"/>
    <col min="24" max="24" width="9.6640625" style="342" customWidth="1"/>
    <col min="25" max="25" width="9.6640625" style="343" customWidth="1"/>
    <col min="26" max="26" width="9.6640625" style="344" customWidth="1"/>
    <col min="27" max="27" width="9.6640625" style="345" customWidth="1"/>
    <col min="28" max="28" width="9.6640625" style="337" customWidth="1"/>
    <col min="29" max="29" width="9.6640625" style="338" customWidth="1"/>
    <col min="30" max="30" width="10.44140625" style="339" customWidth="1"/>
    <col min="31" max="31" width="9.6640625" style="337" customWidth="1"/>
    <col min="32" max="32" width="9.6640625" style="346" customWidth="1"/>
    <col min="33" max="33" width="9.6640625" style="345" customWidth="1"/>
    <col min="34" max="34" width="9.6640625" style="347" customWidth="1"/>
    <col min="35" max="35" width="9.6640625" style="348" customWidth="1"/>
    <col min="36" max="36" width="9.6640625" style="349" customWidth="1"/>
    <col min="37" max="37" width="9.6640625" style="347" customWidth="1"/>
    <col min="38" max="38" width="8.33203125" style="348" customWidth="1"/>
    <col min="39" max="39" width="7.6640625" style="349" customWidth="1"/>
    <col min="40" max="40" width="13.5546875" style="350" customWidth="1"/>
    <col min="41" max="41" width="13.5546875" style="351" customWidth="1"/>
    <col min="42" max="42" width="13.5546875" style="352" customWidth="1"/>
    <col min="43" max="43" width="16" style="353" customWidth="1"/>
    <col min="44" max="46" width="11.44140625" style="4" hidden="1"/>
    <col min="47" max="16381" width="0" style="4" hidden="1"/>
    <col min="16382" max="16384" width="11.44140625" style="4" hidden="1"/>
  </cols>
  <sheetData>
    <row r="1" spans="1:16381" ht="42" hidden="1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16381" ht="39" customHeigh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16381" ht="39" customHeigh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16381" ht="23.4" customHeight="1" thickBot="1" x14ac:dyDescent="0.3">
      <c r="A4" s="5"/>
      <c r="B4" s="6"/>
      <c r="C4" s="6"/>
      <c r="D4" s="7"/>
      <c r="E4" s="8"/>
      <c r="F4" s="9"/>
      <c r="G4" s="7"/>
      <c r="H4" s="8"/>
      <c r="I4" s="9"/>
      <c r="J4" s="7"/>
      <c r="K4" s="8"/>
      <c r="L4" s="9"/>
      <c r="M4" s="10"/>
      <c r="N4" s="11"/>
      <c r="O4" s="12"/>
      <c r="P4" s="10"/>
      <c r="Q4" s="11"/>
      <c r="R4" s="12"/>
      <c r="S4" s="10"/>
      <c r="T4" s="11"/>
      <c r="U4" s="12"/>
      <c r="V4" s="10"/>
      <c r="W4" s="11"/>
      <c r="X4" s="12"/>
      <c r="Y4" s="13"/>
      <c r="Z4" s="14"/>
      <c r="AA4" s="15"/>
      <c r="AB4" s="10"/>
      <c r="AC4" s="11"/>
      <c r="AD4" s="12"/>
      <c r="AE4" s="10"/>
      <c r="AF4" s="16"/>
      <c r="AG4" s="15"/>
      <c r="AH4" s="10"/>
      <c r="AI4" s="11"/>
      <c r="AJ4" s="12"/>
      <c r="AK4" s="10"/>
      <c r="AL4" s="11"/>
      <c r="AM4" s="12"/>
      <c r="AN4" s="17"/>
      <c r="AO4" s="18"/>
      <c r="AP4" s="19"/>
      <c r="AQ4" s="20"/>
    </row>
    <row r="5" spans="1:16381" ht="24" customHeight="1" x14ac:dyDescent="0.25">
      <c r="B5" s="357" t="s">
        <v>102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</row>
    <row r="6" spans="1:16381" ht="30.6" customHeight="1" thickBot="1" x14ac:dyDescent="0.3">
      <c r="B6" s="359"/>
      <c r="C6" s="360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</row>
    <row r="7" spans="1:16381" ht="25.2" customHeight="1" thickBot="1" x14ac:dyDescent="0.3">
      <c r="B7" s="22" t="s">
        <v>1</v>
      </c>
      <c r="C7" s="23"/>
      <c r="D7" s="24" t="s">
        <v>2</v>
      </c>
      <c r="E7" s="25"/>
      <c r="F7" s="25"/>
      <c r="G7" s="24" t="s">
        <v>3</v>
      </c>
      <c r="H7" s="25"/>
      <c r="I7" s="25"/>
      <c r="J7" s="24" t="s">
        <v>4</v>
      </c>
      <c r="K7" s="25"/>
      <c r="L7" s="25"/>
      <c r="M7" s="24" t="s">
        <v>5</v>
      </c>
      <c r="N7" s="25"/>
      <c r="O7" s="25"/>
      <c r="P7" s="24" t="s">
        <v>6</v>
      </c>
      <c r="Q7" s="25"/>
      <c r="R7" s="25"/>
      <c r="S7" s="24" t="s">
        <v>7</v>
      </c>
      <c r="T7" s="25"/>
      <c r="U7" s="26"/>
      <c r="V7" s="25" t="s">
        <v>8</v>
      </c>
      <c r="W7" s="25"/>
      <c r="X7" s="25"/>
      <c r="Y7" s="24" t="s">
        <v>9</v>
      </c>
      <c r="Z7" s="25"/>
      <c r="AA7" s="25"/>
      <c r="AB7" s="24" t="s">
        <v>10</v>
      </c>
      <c r="AC7" s="25"/>
      <c r="AD7" s="25"/>
      <c r="AE7" s="24" t="s">
        <v>11</v>
      </c>
      <c r="AF7" s="25"/>
      <c r="AG7" s="25"/>
      <c r="AH7" s="24" t="s">
        <v>12</v>
      </c>
      <c r="AI7" s="25"/>
      <c r="AJ7" s="26"/>
      <c r="AK7" s="25" t="s">
        <v>13</v>
      </c>
      <c r="AL7" s="25"/>
      <c r="AM7" s="26"/>
      <c r="AN7" s="27" t="s">
        <v>14</v>
      </c>
      <c r="AO7" s="28" t="s">
        <v>15</v>
      </c>
      <c r="AP7" s="29" t="s">
        <v>16</v>
      </c>
      <c r="AQ7" s="27" t="s">
        <v>17</v>
      </c>
      <c r="AR7"/>
      <c r="AS7"/>
      <c r="AT7"/>
    </row>
    <row r="8" spans="1:16381" ht="25.95" customHeight="1" thickBot="1" x14ac:dyDescent="0.3">
      <c r="B8" s="30"/>
      <c r="C8" s="31"/>
      <c r="D8" s="32" t="s">
        <v>18</v>
      </c>
      <c r="E8" s="33" t="s">
        <v>19</v>
      </c>
      <c r="F8" s="34" t="s">
        <v>20</v>
      </c>
      <c r="G8" s="32" t="s">
        <v>18</v>
      </c>
      <c r="H8" s="33" t="s">
        <v>19</v>
      </c>
      <c r="I8" s="35" t="s">
        <v>20</v>
      </c>
      <c r="J8" s="32" t="s">
        <v>18</v>
      </c>
      <c r="K8" s="33" t="s">
        <v>19</v>
      </c>
      <c r="L8" s="34" t="s">
        <v>20</v>
      </c>
      <c r="M8" s="32" t="s">
        <v>18</v>
      </c>
      <c r="N8" s="33" t="s">
        <v>19</v>
      </c>
      <c r="O8" s="35" t="s">
        <v>20</v>
      </c>
      <c r="P8" s="32" t="s">
        <v>18</v>
      </c>
      <c r="Q8" s="33" t="s">
        <v>19</v>
      </c>
      <c r="R8" s="35" t="s">
        <v>20</v>
      </c>
      <c r="S8" s="32" t="s">
        <v>18</v>
      </c>
      <c r="T8" s="33" t="s">
        <v>19</v>
      </c>
      <c r="U8" s="35" t="s">
        <v>20</v>
      </c>
      <c r="V8" s="32" t="s">
        <v>18</v>
      </c>
      <c r="W8" s="33" t="s">
        <v>19</v>
      </c>
      <c r="X8" s="35" t="s">
        <v>20</v>
      </c>
      <c r="Y8" s="32" t="s">
        <v>18</v>
      </c>
      <c r="Z8" s="33" t="s">
        <v>19</v>
      </c>
      <c r="AA8" s="35" t="s">
        <v>20</v>
      </c>
      <c r="AB8" s="32" t="s">
        <v>18</v>
      </c>
      <c r="AC8" s="33" t="s">
        <v>19</v>
      </c>
      <c r="AD8" s="35" t="s">
        <v>20</v>
      </c>
      <c r="AE8" s="32" t="s">
        <v>18</v>
      </c>
      <c r="AF8" s="33" t="s">
        <v>19</v>
      </c>
      <c r="AG8" s="35" t="s">
        <v>20</v>
      </c>
      <c r="AH8" s="32" t="s">
        <v>18</v>
      </c>
      <c r="AI8" s="33" t="s">
        <v>19</v>
      </c>
      <c r="AJ8" s="35" t="s">
        <v>20</v>
      </c>
      <c r="AK8" s="32" t="s">
        <v>18</v>
      </c>
      <c r="AL8" s="33" t="s">
        <v>19</v>
      </c>
      <c r="AM8" s="35" t="s">
        <v>20</v>
      </c>
      <c r="AN8" s="36"/>
      <c r="AO8" s="37"/>
      <c r="AP8" s="38"/>
      <c r="AQ8" s="36"/>
      <c r="AR8"/>
      <c r="AS8"/>
      <c r="AT8"/>
    </row>
    <row r="9" spans="1:16381" ht="21.75" customHeight="1" thickBot="1" x14ac:dyDescent="0.3">
      <c r="B9" s="39" t="s">
        <v>21</v>
      </c>
      <c r="C9" s="40"/>
      <c r="D9" s="41" t="s">
        <v>2</v>
      </c>
      <c r="E9" s="42" t="s">
        <v>2</v>
      </c>
      <c r="F9" s="43" t="s">
        <v>2</v>
      </c>
      <c r="G9" s="41" t="s">
        <v>3</v>
      </c>
      <c r="H9" s="42" t="s">
        <v>3</v>
      </c>
      <c r="I9" s="44" t="s">
        <v>3</v>
      </c>
      <c r="J9" s="45" t="s">
        <v>4</v>
      </c>
      <c r="K9" s="46" t="s">
        <v>4</v>
      </c>
      <c r="L9" s="43" t="s">
        <v>4</v>
      </c>
      <c r="M9" s="47" t="s">
        <v>5</v>
      </c>
      <c r="N9" s="46" t="s">
        <v>5</v>
      </c>
      <c r="O9" s="44" t="s">
        <v>5</v>
      </c>
      <c r="P9" s="45" t="s">
        <v>6</v>
      </c>
      <c r="Q9" s="46" t="s">
        <v>6</v>
      </c>
      <c r="R9" s="43" t="s">
        <v>6</v>
      </c>
      <c r="S9" s="47" t="s">
        <v>7</v>
      </c>
      <c r="T9" s="46" t="s">
        <v>7</v>
      </c>
      <c r="U9" s="44" t="s">
        <v>7</v>
      </c>
      <c r="V9" s="48" t="s">
        <v>8</v>
      </c>
      <c r="W9" s="49" t="s">
        <v>8</v>
      </c>
      <c r="X9" s="50" t="s">
        <v>8</v>
      </c>
      <c r="Y9" s="48" t="s">
        <v>9</v>
      </c>
      <c r="Z9" s="49" t="s">
        <v>9</v>
      </c>
      <c r="AA9" s="50" t="s">
        <v>9</v>
      </c>
      <c r="AB9" s="51" t="s">
        <v>10</v>
      </c>
      <c r="AC9" s="52" t="s">
        <v>10</v>
      </c>
      <c r="AD9" s="53" t="s">
        <v>10</v>
      </c>
      <c r="AE9" s="47" t="s">
        <v>22</v>
      </c>
      <c r="AF9" s="49" t="s">
        <v>22</v>
      </c>
      <c r="AG9" s="44" t="s">
        <v>22</v>
      </c>
      <c r="AH9" s="47" t="s">
        <v>23</v>
      </c>
      <c r="AI9" s="49" t="s">
        <v>23</v>
      </c>
      <c r="AJ9" s="44" t="s">
        <v>23</v>
      </c>
      <c r="AK9" s="47" t="s">
        <v>24</v>
      </c>
      <c r="AL9" s="49" t="s">
        <v>24</v>
      </c>
      <c r="AM9" s="44" t="s">
        <v>24</v>
      </c>
      <c r="AN9" s="54"/>
      <c r="AO9" s="55"/>
      <c r="AP9" s="56"/>
      <c r="AQ9" s="36"/>
      <c r="AR9"/>
      <c r="AS9"/>
      <c r="AT9"/>
    </row>
    <row r="10" spans="1:16381" s="71" customFormat="1" ht="15.75" customHeight="1" thickBot="1" x14ac:dyDescent="0.3">
      <c r="A10" s="57"/>
      <c r="B10" s="58" t="s">
        <v>25</v>
      </c>
      <c r="C10" s="59" t="s">
        <v>26</v>
      </c>
      <c r="D10" s="60">
        <v>137</v>
      </c>
      <c r="E10" s="61">
        <v>63</v>
      </c>
      <c r="F10" s="62">
        <v>110</v>
      </c>
      <c r="G10" s="63">
        <v>157</v>
      </c>
      <c r="H10" s="64">
        <v>62</v>
      </c>
      <c r="I10" s="65">
        <v>92</v>
      </c>
      <c r="J10" s="63">
        <v>150</v>
      </c>
      <c r="K10" s="64">
        <v>63</v>
      </c>
      <c r="L10" s="66">
        <v>93</v>
      </c>
      <c r="M10" s="67">
        <v>107</v>
      </c>
      <c r="N10" s="68">
        <v>50</v>
      </c>
      <c r="O10" s="69">
        <v>42</v>
      </c>
      <c r="P10" s="67">
        <v>86</v>
      </c>
      <c r="Q10" s="68">
        <v>29</v>
      </c>
      <c r="R10" s="69">
        <v>54</v>
      </c>
      <c r="S10" s="67">
        <v>101</v>
      </c>
      <c r="T10" s="68">
        <v>46</v>
      </c>
      <c r="U10" s="69">
        <v>55</v>
      </c>
      <c r="V10" s="67">
        <v>110</v>
      </c>
      <c r="W10" s="68">
        <v>54</v>
      </c>
      <c r="X10" s="69">
        <v>68</v>
      </c>
      <c r="Y10" s="67">
        <v>132</v>
      </c>
      <c r="Z10" s="68">
        <v>70</v>
      </c>
      <c r="AA10" s="69">
        <v>70</v>
      </c>
      <c r="AB10" s="67">
        <v>121</v>
      </c>
      <c r="AC10" s="70">
        <v>61</v>
      </c>
      <c r="AD10" s="69">
        <v>78</v>
      </c>
      <c r="AE10" s="67">
        <v>144</v>
      </c>
      <c r="AF10" s="70">
        <v>74</v>
      </c>
      <c r="AG10" s="69">
        <v>88</v>
      </c>
      <c r="AH10" s="67">
        <v>138</v>
      </c>
      <c r="AI10" s="70">
        <v>58</v>
      </c>
      <c r="AJ10" s="69">
        <v>81</v>
      </c>
      <c r="AK10" s="67">
        <v>128</v>
      </c>
      <c r="AL10" s="70">
        <v>43</v>
      </c>
      <c r="AM10" s="69">
        <v>56</v>
      </c>
      <c r="AN10" s="368">
        <f>D10+G10+J10+M10+P10+S10+V10+Y10+AB10+AE10+AH10+AK10</f>
        <v>1511</v>
      </c>
      <c r="AO10" s="369">
        <f t="shared" ref="AO10:AP25" si="0">E10+H10+K10+N10+Q10+T10+W10+Z10+AC10+AF10+AI10+AL10</f>
        <v>673</v>
      </c>
      <c r="AP10" s="370">
        <f t="shared" si="0"/>
        <v>887</v>
      </c>
      <c r="AQ10" s="373">
        <f>SUM(D10:AM10)</f>
        <v>3071</v>
      </c>
    </row>
    <row r="11" spans="1:16381" s="71" customFormat="1" ht="15.75" customHeight="1" thickBot="1" x14ac:dyDescent="0.3">
      <c r="A11" s="57"/>
      <c r="B11" s="72"/>
      <c r="C11" s="73" t="s">
        <v>27</v>
      </c>
      <c r="D11" s="74">
        <v>16</v>
      </c>
      <c r="E11" s="75">
        <v>10</v>
      </c>
      <c r="F11" s="76">
        <v>10</v>
      </c>
      <c r="G11" s="74">
        <v>14</v>
      </c>
      <c r="H11" s="77">
        <v>11</v>
      </c>
      <c r="I11" s="78">
        <v>5</v>
      </c>
      <c r="J11" s="79">
        <v>8</v>
      </c>
      <c r="K11" s="77">
        <v>1</v>
      </c>
      <c r="L11" s="76">
        <v>4</v>
      </c>
      <c r="M11" s="74">
        <v>0</v>
      </c>
      <c r="N11" s="77">
        <v>0</v>
      </c>
      <c r="O11" s="78">
        <v>0</v>
      </c>
      <c r="P11" s="74">
        <v>0</v>
      </c>
      <c r="Q11" s="77">
        <v>0</v>
      </c>
      <c r="R11" s="78">
        <v>0</v>
      </c>
      <c r="S11" s="74">
        <v>0</v>
      </c>
      <c r="T11" s="77">
        <v>0</v>
      </c>
      <c r="U11" s="78">
        <v>0</v>
      </c>
      <c r="V11" s="74">
        <v>0</v>
      </c>
      <c r="W11" s="77">
        <v>0</v>
      </c>
      <c r="X11" s="78">
        <v>0</v>
      </c>
      <c r="Y11" s="74">
        <v>5</v>
      </c>
      <c r="Z11" s="77">
        <v>3</v>
      </c>
      <c r="AA11" s="78">
        <v>3</v>
      </c>
      <c r="AB11" s="80">
        <v>11</v>
      </c>
      <c r="AC11" s="81">
        <v>7</v>
      </c>
      <c r="AD11" s="82">
        <v>9</v>
      </c>
      <c r="AE11" s="80">
        <v>13</v>
      </c>
      <c r="AF11" s="81">
        <v>7</v>
      </c>
      <c r="AG11" s="82">
        <v>16</v>
      </c>
      <c r="AH11" s="80">
        <v>6</v>
      </c>
      <c r="AI11" s="81">
        <v>5</v>
      </c>
      <c r="AJ11" s="82">
        <v>9</v>
      </c>
      <c r="AK11" s="80">
        <v>27</v>
      </c>
      <c r="AL11" s="81">
        <v>17</v>
      </c>
      <c r="AM11" s="82">
        <v>9</v>
      </c>
      <c r="AN11" s="368">
        <f t="shared" ref="AN11:AP26" si="1">D11+G11+J11+M11+P11+S11+V11+Y11+AB11+AE11+AH11+AK11</f>
        <v>100</v>
      </c>
      <c r="AO11" s="369">
        <f t="shared" si="0"/>
        <v>61</v>
      </c>
      <c r="AP11" s="370">
        <f t="shared" si="0"/>
        <v>65</v>
      </c>
      <c r="AQ11" s="373">
        <f t="shared" ref="AQ11:AQ14" si="2">SUM(D11:AM11)</f>
        <v>226</v>
      </c>
    </row>
    <row r="12" spans="1:16381" s="71" customFormat="1" ht="15.75" customHeight="1" thickBot="1" x14ac:dyDescent="0.3">
      <c r="A12" s="57"/>
      <c r="B12" s="72"/>
      <c r="C12" s="73" t="s">
        <v>28</v>
      </c>
      <c r="D12" s="74">
        <v>23</v>
      </c>
      <c r="E12" s="75">
        <v>9</v>
      </c>
      <c r="F12" s="83">
        <v>17</v>
      </c>
      <c r="G12" s="74">
        <v>15</v>
      </c>
      <c r="H12" s="75">
        <v>8</v>
      </c>
      <c r="I12" s="83">
        <v>12</v>
      </c>
      <c r="J12" s="79">
        <v>0</v>
      </c>
      <c r="K12" s="77">
        <v>5</v>
      </c>
      <c r="L12" s="76">
        <v>0</v>
      </c>
      <c r="M12" s="80">
        <v>0</v>
      </c>
      <c r="N12" s="84">
        <v>0</v>
      </c>
      <c r="O12" s="82">
        <v>0</v>
      </c>
      <c r="P12" s="80">
        <v>0</v>
      </c>
      <c r="Q12" s="84">
        <v>1</v>
      </c>
      <c r="R12" s="82">
        <v>0</v>
      </c>
      <c r="S12" s="80">
        <v>0</v>
      </c>
      <c r="T12" s="84">
        <v>0</v>
      </c>
      <c r="U12" s="82">
        <v>0</v>
      </c>
      <c r="V12" s="80">
        <v>0</v>
      </c>
      <c r="W12" s="84">
        <v>0</v>
      </c>
      <c r="X12" s="82">
        <v>0</v>
      </c>
      <c r="Y12" s="80">
        <v>13</v>
      </c>
      <c r="Z12" s="84">
        <v>3</v>
      </c>
      <c r="AA12" s="82">
        <v>3</v>
      </c>
      <c r="AB12" s="80">
        <v>20</v>
      </c>
      <c r="AC12" s="81">
        <v>10</v>
      </c>
      <c r="AD12" s="82">
        <v>6</v>
      </c>
      <c r="AE12" s="80">
        <v>17</v>
      </c>
      <c r="AF12" s="81">
        <v>9</v>
      </c>
      <c r="AG12" s="82">
        <v>3</v>
      </c>
      <c r="AH12" s="80">
        <v>12</v>
      </c>
      <c r="AI12" s="81">
        <v>11</v>
      </c>
      <c r="AJ12" s="82">
        <v>10</v>
      </c>
      <c r="AK12" s="80">
        <v>14</v>
      </c>
      <c r="AL12" s="81">
        <v>6</v>
      </c>
      <c r="AM12" s="82">
        <v>2</v>
      </c>
      <c r="AN12" s="368">
        <f t="shared" si="1"/>
        <v>114</v>
      </c>
      <c r="AO12" s="369">
        <f t="shared" si="0"/>
        <v>62</v>
      </c>
      <c r="AP12" s="370">
        <f t="shared" si="0"/>
        <v>53</v>
      </c>
      <c r="AQ12" s="373">
        <f t="shared" si="2"/>
        <v>229</v>
      </c>
    </row>
    <row r="13" spans="1:16381" s="71" customFormat="1" ht="15.75" customHeight="1" thickBot="1" x14ac:dyDescent="0.3">
      <c r="A13" s="57"/>
      <c r="B13" s="72"/>
      <c r="C13" s="73" t="s">
        <v>29</v>
      </c>
      <c r="D13" s="85">
        <v>28</v>
      </c>
      <c r="E13" s="75">
        <v>4</v>
      </c>
      <c r="F13" s="83">
        <v>1</v>
      </c>
      <c r="G13" s="85">
        <v>15</v>
      </c>
      <c r="H13" s="75">
        <v>3</v>
      </c>
      <c r="I13" s="83">
        <v>7</v>
      </c>
      <c r="J13" s="79">
        <v>15</v>
      </c>
      <c r="K13" s="77">
        <v>2</v>
      </c>
      <c r="L13" s="76">
        <v>7</v>
      </c>
      <c r="M13" s="74">
        <v>1</v>
      </c>
      <c r="N13" s="77">
        <v>0</v>
      </c>
      <c r="O13" s="78">
        <v>0</v>
      </c>
      <c r="P13" s="74">
        <v>3</v>
      </c>
      <c r="Q13" s="77">
        <v>0</v>
      </c>
      <c r="R13" s="78">
        <v>0</v>
      </c>
      <c r="S13" s="74">
        <v>4</v>
      </c>
      <c r="T13" s="77">
        <v>2</v>
      </c>
      <c r="U13" s="78">
        <v>0</v>
      </c>
      <c r="V13" s="74">
        <v>6</v>
      </c>
      <c r="W13" s="77">
        <v>1</v>
      </c>
      <c r="X13" s="78">
        <v>0</v>
      </c>
      <c r="Y13" s="74">
        <v>21</v>
      </c>
      <c r="Z13" s="77">
        <v>8</v>
      </c>
      <c r="AA13" s="78">
        <v>12</v>
      </c>
      <c r="AB13" s="80">
        <v>11</v>
      </c>
      <c r="AC13" s="81">
        <v>2</v>
      </c>
      <c r="AD13" s="82">
        <v>16</v>
      </c>
      <c r="AE13" s="80">
        <v>24</v>
      </c>
      <c r="AF13" s="81">
        <v>7</v>
      </c>
      <c r="AG13" s="82">
        <v>1</v>
      </c>
      <c r="AH13" s="80">
        <v>23</v>
      </c>
      <c r="AI13" s="81">
        <v>2</v>
      </c>
      <c r="AJ13" s="82">
        <v>5</v>
      </c>
      <c r="AK13" s="80">
        <v>14</v>
      </c>
      <c r="AL13" s="81">
        <v>0</v>
      </c>
      <c r="AM13" s="82">
        <v>4</v>
      </c>
      <c r="AN13" s="368">
        <f t="shared" si="1"/>
        <v>165</v>
      </c>
      <c r="AO13" s="369">
        <f t="shared" si="0"/>
        <v>31</v>
      </c>
      <c r="AP13" s="370">
        <f t="shared" si="0"/>
        <v>53</v>
      </c>
      <c r="AQ13" s="373">
        <f t="shared" si="2"/>
        <v>249</v>
      </c>
    </row>
    <row r="14" spans="1:16381" s="71" customFormat="1" ht="15" customHeight="1" thickBot="1" x14ac:dyDescent="0.3">
      <c r="A14" s="57"/>
      <c r="B14" s="72"/>
      <c r="C14" s="73" t="s">
        <v>30</v>
      </c>
      <c r="D14" s="85">
        <v>1</v>
      </c>
      <c r="E14" s="77">
        <v>0</v>
      </c>
      <c r="F14" s="83">
        <v>0</v>
      </c>
      <c r="G14" s="85">
        <v>3</v>
      </c>
      <c r="H14" s="77">
        <v>0</v>
      </c>
      <c r="I14" s="83">
        <v>0</v>
      </c>
      <c r="J14" s="85">
        <v>1</v>
      </c>
      <c r="K14" s="77">
        <v>0</v>
      </c>
      <c r="L14" s="76">
        <v>0</v>
      </c>
      <c r="M14" s="80">
        <v>0</v>
      </c>
      <c r="N14" s="84">
        <v>0</v>
      </c>
      <c r="O14" s="82">
        <v>0</v>
      </c>
      <c r="P14" s="80">
        <v>0</v>
      </c>
      <c r="Q14" s="84">
        <v>0</v>
      </c>
      <c r="R14" s="82">
        <v>0</v>
      </c>
      <c r="S14" s="80">
        <v>0</v>
      </c>
      <c r="T14" s="84">
        <v>0</v>
      </c>
      <c r="U14" s="82">
        <v>0</v>
      </c>
      <c r="V14" s="80">
        <v>0</v>
      </c>
      <c r="W14" s="84">
        <v>0</v>
      </c>
      <c r="X14" s="82">
        <v>1</v>
      </c>
      <c r="Y14" s="80">
        <v>3</v>
      </c>
      <c r="Z14" s="84">
        <v>5</v>
      </c>
      <c r="AA14" s="82">
        <v>0</v>
      </c>
      <c r="AB14" s="80">
        <v>1</v>
      </c>
      <c r="AC14" s="81">
        <v>7</v>
      </c>
      <c r="AD14" s="82">
        <v>1</v>
      </c>
      <c r="AE14" s="80">
        <v>6</v>
      </c>
      <c r="AF14" s="81">
        <v>3</v>
      </c>
      <c r="AG14" s="82">
        <v>0</v>
      </c>
      <c r="AH14" s="80">
        <v>1</v>
      </c>
      <c r="AI14" s="81">
        <v>0</v>
      </c>
      <c r="AJ14" s="82">
        <v>1</v>
      </c>
      <c r="AK14" s="80">
        <v>4</v>
      </c>
      <c r="AL14" s="81">
        <v>0</v>
      </c>
      <c r="AM14" s="82">
        <v>1</v>
      </c>
      <c r="AN14" s="368">
        <f t="shared" si="1"/>
        <v>20</v>
      </c>
      <c r="AO14" s="369">
        <f t="shared" si="0"/>
        <v>15</v>
      </c>
      <c r="AP14" s="370">
        <f t="shared" si="0"/>
        <v>4</v>
      </c>
      <c r="AQ14" s="374">
        <f t="shared" si="2"/>
        <v>39</v>
      </c>
    </row>
    <row r="15" spans="1:16381" s="71" customFormat="1" ht="15.75" customHeight="1" thickBot="1" x14ac:dyDescent="0.3">
      <c r="A15" s="57"/>
      <c r="B15" s="86"/>
      <c r="C15" s="87" t="s">
        <v>31</v>
      </c>
      <c r="D15" s="88">
        <v>13</v>
      </c>
      <c r="E15" s="89">
        <v>33</v>
      </c>
      <c r="F15" s="90">
        <v>32</v>
      </c>
      <c r="G15" s="91">
        <v>6</v>
      </c>
      <c r="H15" s="92">
        <v>25</v>
      </c>
      <c r="I15" s="93">
        <v>26</v>
      </c>
      <c r="J15" s="91">
        <v>2</v>
      </c>
      <c r="K15" s="92">
        <v>5</v>
      </c>
      <c r="L15" s="94">
        <v>27</v>
      </c>
      <c r="M15" s="95">
        <v>0</v>
      </c>
      <c r="N15" s="96">
        <v>0</v>
      </c>
      <c r="O15" s="97">
        <v>0</v>
      </c>
      <c r="P15" s="95">
        <v>0</v>
      </c>
      <c r="Q15" s="96">
        <v>0</v>
      </c>
      <c r="R15" s="97">
        <v>0</v>
      </c>
      <c r="S15" s="95">
        <v>0</v>
      </c>
      <c r="T15" s="96">
        <v>1</v>
      </c>
      <c r="U15" s="97">
        <v>0</v>
      </c>
      <c r="V15" s="95">
        <v>1</v>
      </c>
      <c r="W15" s="96">
        <v>5</v>
      </c>
      <c r="X15" s="97">
        <v>0</v>
      </c>
      <c r="Y15" s="95">
        <v>17</v>
      </c>
      <c r="Z15" s="96">
        <v>11</v>
      </c>
      <c r="AA15" s="97">
        <v>7</v>
      </c>
      <c r="AB15" s="95">
        <v>12</v>
      </c>
      <c r="AC15" s="98">
        <v>15</v>
      </c>
      <c r="AD15" s="97">
        <v>11</v>
      </c>
      <c r="AE15" s="95">
        <v>12</v>
      </c>
      <c r="AF15" s="98">
        <v>12</v>
      </c>
      <c r="AG15" s="97">
        <v>14</v>
      </c>
      <c r="AH15" s="95">
        <v>8</v>
      </c>
      <c r="AI15" s="98">
        <v>23</v>
      </c>
      <c r="AJ15" s="97">
        <v>14</v>
      </c>
      <c r="AK15" s="95">
        <v>2</v>
      </c>
      <c r="AL15" s="98">
        <v>9</v>
      </c>
      <c r="AM15" s="97">
        <v>13</v>
      </c>
      <c r="AN15" s="368">
        <f t="shared" si="1"/>
        <v>73</v>
      </c>
      <c r="AO15" s="369">
        <f t="shared" si="0"/>
        <v>139</v>
      </c>
      <c r="AP15" s="370">
        <f t="shared" si="0"/>
        <v>144</v>
      </c>
      <c r="AQ15" s="375">
        <f>SUM(D15:AM15)</f>
        <v>356</v>
      </c>
      <c r="AR15" s="4"/>
      <c r="AS15" s="99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</row>
    <row r="16" spans="1:16381" ht="15" customHeight="1" thickBot="1" x14ac:dyDescent="0.3">
      <c r="B16" s="100" t="s">
        <v>32</v>
      </c>
      <c r="C16" s="101" t="s">
        <v>33</v>
      </c>
      <c r="D16" s="102">
        <v>9</v>
      </c>
      <c r="E16" s="103">
        <v>8</v>
      </c>
      <c r="F16" s="104">
        <v>13</v>
      </c>
      <c r="G16" s="105">
        <v>32</v>
      </c>
      <c r="H16" s="106">
        <v>8</v>
      </c>
      <c r="I16" s="107">
        <v>8</v>
      </c>
      <c r="J16" s="105">
        <v>31</v>
      </c>
      <c r="K16" s="106">
        <v>3</v>
      </c>
      <c r="L16" s="108">
        <v>9</v>
      </c>
      <c r="M16" s="109">
        <v>12</v>
      </c>
      <c r="N16" s="110">
        <v>15</v>
      </c>
      <c r="O16" s="111">
        <v>9</v>
      </c>
      <c r="P16" s="109">
        <v>11</v>
      </c>
      <c r="Q16" s="110">
        <v>5</v>
      </c>
      <c r="R16" s="111">
        <v>4</v>
      </c>
      <c r="S16" s="109">
        <v>23</v>
      </c>
      <c r="T16" s="110">
        <v>11</v>
      </c>
      <c r="U16" s="111">
        <v>9</v>
      </c>
      <c r="V16" s="109">
        <v>14</v>
      </c>
      <c r="W16" s="110">
        <v>13</v>
      </c>
      <c r="X16" s="111">
        <v>16</v>
      </c>
      <c r="Y16" s="109">
        <v>31</v>
      </c>
      <c r="Z16" s="110">
        <v>18</v>
      </c>
      <c r="AA16" s="111">
        <v>82</v>
      </c>
      <c r="AB16" s="109">
        <v>7</v>
      </c>
      <c r="AC16" s="112">
        <v>5</v>
      </c>
      <c r="AD16" s="111">
        <v>16</v>
      </c>
      <c r="AE16" s="109">
        <v>82</v>
      </c>
      <c r="AF16" s="112">
        <v>123</v>
      </c>
      <c r="AG16" s="111">
        <v>3</v>
      </c>
      <c r="AH16" s="109">
        <v>33</v>
      </c>
      <c r="AI16" s="112">
        <v>15</v>
      </c>
      <c r="AJ16" s="111">
        <v>8</v>
      </c>
      <c r="AK16" s="109">
        <v>13</v>
      </c>
      <c r="AL16" s="112">
        <v>4</v>
      </c>
      <c r="AM16" s="111">
        <v>12</v>
      </c>
      <c r="AN16" s="364">
        <f t="shared" si="1"/>
        <v>298</v>
      </c>
      <c r="AO16" s="365">
        <f t="shared" si="0"/>
        <v>228</v>
      </c>
      <c r="AP16" s="371">
        <f t="shared" si="0"/>
        <v>189</v>
      </c>
      <c r="AQ16" s="376">
        <f t="shared" ref="AQ16:AQ43" si="3">SUM(D16:AM16)</f>
        <v>715</v>
      </c>
    </row>
    <row r="17" spans="2:43" ht="15" customHeight="1" thickBot="1" x14ac:dyDescent="0.3">
      <c r="B17" s="113"/>
      <c r="C17" s="114" t="s">
        <v>34</v>
      </c>
      <c r="D17" s="115">
        <v>172</v>
      </c>
      <c r="E17" s="116">
        <v>81</v>
      </c>
      <c r="F17" s="117">
        <v>130</v>
      </c>
      <c r="G17" s="118">
        <v>199</v>
      </c>
      <c r="H17" s="119">
        <v>61</v>
      </c>
      <c r="I17" s="120">
        <v>107</v>
      </c>
      <c r="J17" s="118">
        <v>185</v>
      </c>
      <c r="K17" s="119">
        <v>81</v>
      </c>
      <c r="L17" s="121">
        <v>119</v>
      </c>
      <c r="M17" s="122">
        <v>122</v>
      </c>
      <c r="N17" s="123">
        <v>47</v>
      </c>
      <c r="O17" s="124">
        <v>40</v>
      </c>
      <c r="P17" s="122">
        <v>96</v>
      </c>
      <c r="Q17" s="123">
        <v>30</v>
      </c>
      <c r="R17" s="124">
        <v>60</v>
      </c>
      <c r="S17" s="122">
        <v>105</v>
      </c>
      <c r="T17" s="123">
        <v>36</v>
      </c>
      <c r="U17" s="124">
        <v>37</v>
      </c>
      <c r="V17" s="122">
        <v>92</v>
      </c>
      <c r="W17" s="123">
        <v>57</v>
      </c>
      <c r="X17" s="124">
        <v>95</v>
      </c>
      <c r="Y17" s="122">
        <v>120</v>
      </c>
      <c r="Z17" s="123">
        <v>75</v>
      </c>
      <c r="AA17" s="124">
        <v>20</v>
      </c>
      <c r="AB17" s="122">
        <v>138</v>
      </c>
      <c r="AC17" s="125">
        <v>65</v>
      </c>
      <c r="AD17" s="124">
        <v>80</v>
      </c>
      <c r="AE17" s="122">
        <v>166</v>
      </c>
      <c r="AF17" s="125">
        <v>97</v>
      </c>
      <c r="AG17" s="124">
        <v>69</v>
      </c>
      <c r="AH17" s="122">
        <v>176</v>
      </c>
      <c r="AI17" s="125">
        <v>56</v>
      </c>
      <c r="AJ17" s="124">
        <v>111</v>
      </c>
      <c r="AK17" s="122">
        <v>132</v>
      </c>
      <c r="AL17" s="125">
        <v>69</v>
      </c>
      <c r="AM17" s="124">
        <v>73</v>
      </c>
      <c r="AN17" s="364">
        <f t="shared" si="1"/>
        <v>1703</v>
      </c>
      <c r="AO17" s="365">
        <f t="shared" si="0"/>
        <v>755</v>
      </c>
      <c r="AP17" s="371">
        <f t="shared" si="0"/>
        <v>941</v>
      </c>
      <c r="AQ17" s="377">
        <f t="shared" si="3"/>
        <v>3399</v>
      </c>
    </row>
    <row r="18" spans="2:43" ht="15" customHeight="1" thickBot="1" x14ac:dyDescent="0.3">
      <c r="B18" s="126" t="s">
        <v>35</v>
      </c>
      <c r="C18" s="127"/>
      <c r="D18" s="128">
        <v>57</v>
      </c>
      <c r="E18" s="129">
        <v>36</v>
      </c>
      <c r="F18" s="130">
        <v>13</v>
      </c>
      <c r="G18" s="131">
        <v>45</v>
      </c>
      <c r="H18" s="129">
        <v>30</v>
      </c>
      <c r="I18" s="132">
        <v>27</v>
      </c>
      <c r="J18" s="63">
        <v>56</v>
      </c>
      <c r="K18" s="129">
        <v>25</v>
      </c>
      <c r="L18" s="66">
        <v>37</v>
      </c>
      <c r="M18" s="67">
        <v>46</v>
      </c>
      <c r="N18" s="68">
        <v>30</v>
      </c>
      <c r="O18" s="69">
        <v>29</v>
      </c>
      <c r="P18" s="67">
        <v>47</v>
      </c>
      <c r="Q18" s="68">
        <v>19</v>
      </c>
      <c r="R18" s="69">
        <v>38</v>
      </c>
      <c r="S18" s="67">
        <v>46</v>
      </c>
      <c r="T18" s="68">
        <v>25</v>
      </c>
      <c r="U18" s="69">
        <v>35</v>
      </c>
      <c r="V18" s="67">
        <v>58</v>
      </c>
      <c r="W18" s="68">
        <v>38</v>
      </c>
      <c r="X18" s="69">
        <v>44</v>
      </c>
      <c r="Y18" s="67">
        <v>55</v>
      </c>
      <c r="Z18" s="68">
        <v>38</v>
      </c>
      <c r="AA18" s="69">
        <v>36</v>
      </c>
      <c r="AB18" s="67">
        <v>46</v>
      </c>
      <c r="AC18" s="70">
        <v>35</v>
      </c>
      <c r="AD18" s="69">
        <v>45</v>
      </c>
      <c r="AE18" s="67">
        <v>65</v>
      </c>
      <c r="AF18" s="70">
        <v>27</v>
      </c>
      <c r="AG18" s="69">
        <v>50</v>
      </c>
      <c r="AH18" s="67">
        <v>59</v>
      </c>
      <c r="AI18" s="70">
        <v>18</v>
      </c>
      <c r="AJ18" s="69">
        <v>30</v>
      </c>
      <c r="AK18" s="67">
        <v>56</v>
      </c>
      <c r="AL18" s="70">
        <v>22</v>
      </c>
      <c r="AM18" s="69">
        <v>22</v>
      </c>
      <c r="AN18" s="368">
        <f t="shared" si="1"/>
        <v>636</v>
      </c>
      <c r="AO18" s="369">
        <f t="shared" si="0"/>
        <v>343</v>
      </c>
      <c r="AP18" s="370">
        <f t="shared" si="0"/>
        <v>406</v>
      </c>
      <c r="AQ18" s="374">
        <f t="shared" si="3"/>
        <v>1385</v>
      </c>
    </row>
    <row r="19" spans="2:43" ht="15" customHeight="1" thickBot="1" x14ac:dyDescent="0.3">
      <c r="B19" s="133" t="s">
        <v>36</v>
      </c>
      <c r="C19" s="134"/>
      <c r="D19" s="135">
        <f>D20+D21</f>
        <v>70</v>
      </c>
      <c r="E19" s="136">
        <f t="shared" ref="E19:X19" si="4">E20+E21</f>
        <v>54</v>
      </c>
      <c r="F19" s="137">
        <f t="shared" si="4"/>
        <v>18</v>
      </c>
      <c r="G19" s="135">
        <f t="shared" si="4"/>
        <v>76</v>
      </c>
      <c r="H19" s="136">
        <f t="shared" si="4"/>
        <v>37</v>
      </c>
      <c r="I19" s="137">
        <f t="shared" si="4"/>
        <v>45</v>
      </c>
      <c r="J19" s="135">
        <f t="shared" si="4"/>
        <v>74</v>
      </c>
      <c r="K19" s="136">
        <f t="shared" si="4"/>
        <v>34</v>
      </c>
      <c r="L19" s="137">
        <f t="shared" si="4"/>
        <v>62</v>
      </c>
      <c r="M19" s="135">
        <f t="shared" si="4"/>
        <v>68</v>
      </c>
      <c r="N19" s="136">
        <f t="shared" si="4"/>
        <v>66</v>
      </c>
      <c r="O19" s="137">
        <f t="shared" si="4"/>
        <v>24</v>
      </c>
      <c r="P19" s="135">
        <f t="shared" si="4"/>
        <v>63</v>
      </c>
      <c r="Q19" s="136">
        <f t="shared" si="4"/>
        <v>27</v>
      </c>
      <c r="R19" s="137">
        <f t="shared" si="4"/>
        <v>47</v>
      </c>
      <c r="S19" s="135">
        <f t="shared" si="4"/>
        <v>68</v>
      </c>
      <c r="T19" s="136">
        <f t="shared" si="4"/>
        <v>30</v>
      </c>
      <c r="U19" s="137">
        <f t="shared" si="4"/>
        <v>57</v>
      </c>
      <c r="V19" s="135">
        <f t="shared" si="4"/>
        <v>78</v>
      </c>
      <c r="W19" s="136">
        <f t="shared" si="4"/>
        <v>56</v>
      </c>
      <c r="X19" s="137">
        <f t="shared" si="4"/>
        <v>76</v>
      </c>
      <c r="Y19" s="138">
        <v>64</v>
      </c>
      <c r="Z19" s="139">
        <v>53</v>
      </c>
      <c r="AA19" s="140">
        <v>48</v>
      </c>
      <c r="AB19" s="138">
        <v>60</v>
      </c>
      <c r="AC19" s="141">
        <v>50</v>
      </c>
      <c r="AD19" s="140">
        <v>53</v>
      </c>
      <c r="AE19" s="138">
        <v>115</v>
      </c>
      <c r="AF19" s="141">
        <v>104</v>
      </c>
      <c r="AG19" s="140">
        <v>65</v>
      </c>
      <c r="AH19" s="138">
        <v>78</v>
      </c>
      <c r="AI19" s="141">
        <v>24</v>
      </c>
      <c r="AJ19" s="140">
        <v>38</v>
      </c>
      <c r="AK19" s="138">
        <v>70</v>
      </c>
      <c r="AL19" s="141">
        <v>40</v>
      </c>
      <c r="AM19" s="140">
        <v>45</v>
      </c>
      <c r="AN19" s="364">
        <f t="shared" si="1"/>
        <v>884</v>
      </c>
      <c r="AO19" s="365">
        <f t="shared" si="0"/>
        <v>575</v>
      </c>
      <c r="AP19" s="371">
        <f t="shared" si="0"/>
        <v>578</v>
      </c>
      <c r="AQ19" s="378">
        <f t="shared" si="3"/>
        <v>2037</v>
      </c>
    </row>
    <row r="20" spans="2:43" ht="15.75" customHeight="1" thickBot="1" x14ac:dyDescent="0.3">
      <c r="B20" s="142" t="s">
        <v>37</v>
      </c>
      <c r="C20" s="143" t="s">
        <v>38</v>
      </c>
      <c r="D20" s="144">
        <v>39</v>
      </c>
      <c r="E20" s="145">
        <v>40</v>
      </c>
      <c r="F20" s="146">
        <v>13</v>
      </c>
      <c r="G20" s="147">
        <v>47</v>
      </c>
      <c r="H20" s="148">
        <v>22</v>
      </c>
      <c r="I20" s="149">
        <v>37</v>
      </c>
      <c r="J20" s="147">
        <v>44</v>
      </c>
      <c r="K20" s="148">
        <v>30</v>
      </c>
      <c r="L20" s="150">
        <v>28</v>
      </c>
      <c r="M20" s="138">
        <v>51</v>
      </c>
      <c r="N20" s="139">
        <v>57</v>
      </c>
      <c r="O20" s="140">
        <v>15</v>
      </c>
      <c r="P20" s="138">
        <v>47</v>
      </c>
      <c r="Q20" s="139">
        <v>22</v>
      </c>
      <c r="R20" s="140">
        <v>25</v>
      </c>
      <c r="S20" s="138">
        <v>43</v>
      </c>
      <c r="T20" s="139">
        <v>16</v>
      </c>
      <c r="U20" s="140">
        <v>33</v>
      </c>
      <c r="V20" s="138">
        <v>53</v>
      </c>
      <c r="W20" s="139">
        <v>43</v>
      </c>
      <c r="X20" s="140">
        <v>32</v>
      </c>
      <c r="Y20" s="138">
        <v>43</v>
      </c>
      <c r="Z20" s="139">
        <v>38</v>
      </c>
      <c r="AA20" s="140">
        <v>33</v>
      </c>
      <c r="AB20" s="138">
        <v>36</v>
      </c>
      <c r="AC20" s="141">
        <v>45</v>
      </c>
      <c r="AD20" s="140">
        <v>30</v>
      </c>
      <c r="AE20" s="138">
        <v>102</v>
      </c>
      <c r="AF20" s="141">
        <v>89</v>
      </c>
      <c r="AG20" s="140">
        <f>26+13</f>
        <v>39</v>
      </c>
      <c r="AH20" s="151">
        <v>44</v>
      </c>
      <c r="AI20" s="141">
        <v>21</v>
      </c>
      <c r="AJ20" s="140">
        <v>30</v>
      </c>
      <c r="AK20" s="138">
        <v>37</v>
      </c>
      <c r="AL20" s="141">
        <v>32</v>
      </c>
      <c r="AM20" s="140">
        <v>24</v>
      </c>
      <c r="AN20" s="364">
        <f t="shared" si="1"/>
        <v>586</v>
      </c>
      <c r="AO20" s="365">
        <f t="shared" si="0"/>
        <v>455</v>
      </c>
      <c r="AP20" s="371">
        <f t="shared" si="0"/>
        <v>339</v>
      </c>
      <c r="AQ20" s="377">
        <f t="shared" si="3"/>
        <v>1380</v>
      </c>
    </row>
    <row r="21" spans="2:43" ht="15.75" customHeight="1" thickBot="1" x14ac:dyDescent="0.3">
      <c r="B21" s="152"/>
      <c r="C21" s="143" t="s">
        <v>39</v>
      </c>
      <c r="D21" s="144">
        <v>31</v>
      </c>
      <c r="E21" s="145">
        <v>14</v>
      </c>
      <c r="F21" s="146">
        <v>5</v>
      </c>
      <c r="G21" s="147">
        <v>29</v>
      </c>
      <c r="H21" s="148">
        <v>15</v>
      </c>
      <c r="I21" s="149">
        <v>8</v>
      </c>
      <c r="J21" s="147">
        <v>30</v>
      </c>
      <c r="K21" s="148">
        <v>4</v>
      </c>
      <c r="L21" s="150">
        <v>34</v>
      </c>
      <c r="M21" s="138">
        <v>17</v>
      </c>
      <c r="N21" s="139">
        <v>9</v>
      </c>
      <c r="O21" s="140">
        <v>9</v>
      </c>
      <c r="P21" s="138">
        <v>16</v>
      </c>
      <c r="Q21" s="139">
        <v>5</v>
      </c>
      <c r="R21" s="140">
        <v>22</v>
      </c>
      <c r="S21" s="138">
        <v>25</v>
      </c>
      <c r="T21" s="139">
        <v>14</v>
      </c>
      <c r="U21" s="140">
        <v>24</v>
      </c>
      <c r="V21" s="138">
        <v>25</v>
      </c>
      <c r="W21" s="139">
        <v>13</v>
      </c>
      <c r="X21" s="140">
        <v>44</v>
      </c>
      <c r="Y21" s="138">
        <v>21</v>
      </c>
      <c r="Z21" s="139">
        <v>15</v>
      </c>
      <c r="AA21" s="140">
        <v>15</v>
      </c>
      <c r="AB21" s="138">
        <v>24</v>
      </c>
      <c r="AC21" s="141">
        <v>4</v>
      </c>
      <c r="AD21" s="140">
        <v>22</v>
      </c>
      <c r="AE21" s="138">
        <v>28</v>
      </c>
      <c r="AF21" s="141">
        <v>9</v>
      </c>
      <c r="AG21" s="140">
        <f>17+9</f>
        <v>26</v>
      </c>
      <c r="AH21" s="151">
        <v>34</v>
      </c>
      <c r="AI21" s="141">
        <v>3</v>
      </c>
      <c r="AJ21" s="140">
        <v>8</v>
      </c>
      <c r="AK21" s="138">
        <v>33</v>
      </c>
      <c r="AL21" s="141">
        <v>7</v>
      </c>
      <c r="AM21" s="140">
        <v>21</v>
      </c>
      <c r="AN21" s="364">
        <f t="shared" si="1"/>
        <v>313</v>
      </c>
      <c r="AO21" s="365">
        <f t="shared" si="0"/>
        <v>112</v>
      </c>
      <c r="AP21" s="371">
        <f t="shared" si="0"/>
        <v>238</v>
      </c>
      <c r="AQ21" s="377">
        <f t="shared" si="3"/>
        <v>663</v>
      </c>
    </row>
    <row r="22" spans="2:43" ht="15.75" customHeight="1" thickBot="1" x14ac:dyDescent="0.3">
      <c r="B22" s="153"/>
      <c r="C22" s="114" t="s">
        <v>40</v>
      </c>
      <c r="D22" s="115">
        <v>0</v>
      </c>
      <c r="E22" s="116">
        <v>0</v>
      </c>
      <c r="F22" s="117">
        <v>0</v>
      </c>
      <c r="G22" s="118">
        <v>0</v>
      </c>
      <c r="H22" s="119">
        <v>0</v>
      </c>
      <c r="I22" s="120">
        <v>0</v>
      </c>
      <c r="J22" s="118">
        <v>0</v>
      </c>
      <c r="K22" s="119">
        <v>0</v>
      </c>
      <c r="L22" s="121">
        <v>0</v>
      </c>
      <c r="M22" s="122">
        <v>0</v>
      </c>
      <c r="N22" s="123">
        <v>0</v>
      </c>
      <c r="O22" s="124">
        <v>0</v>
      </c>
      <c r="P22" s="122">
        <v>0</v>
      </c>
      <c r="Q22" s="123">
        <v>1</v>
      </c>
      <c r="R22" s="124">
        <v>0</v>
      </c>
      <c r="S22" s="122">
        <v>1</v>
      </c>
      <c r="T22" s="123">
        <v>0</v>
      </c>
      <c r="U22" s="124">
        <v>0</v>
      </c>
      <c r="V22" s="122">
        <v>0</v>
      </c>
      <c r="W22" s="123">
        <v>1</v>
      </c>
      <c r="X22" s="124">
        <v>0</v>
      </c>
      <c r="Y22" s="122">
        <v>1</v>
      </c>
      <c r="Z22" s="123">
        <v>0</v>
      </c>
      <c r="AA22" s="124">
        <v>0</v>
      </c>
      <c r="AB22" s="122">
        <v>0</v>
      </c>
      <c r="AC22" s="125">
        <v>1</v>
      </c>
      <c r="AD22" s="124">
        <v>1</v>
      </c>
      <c r="AE22" s="122">
        <v>1</v>
      </c>
      <c r="AF22" s="125">
        <v>4</v>
      </c>
      <c r="AG22" s="124">
        <v>0</v>
      </c>
      <c r="AH22" s="122">
        <v>0</v>
      </c>
      <c r="AI22" s="125">
        <v>0</v>
      </c>
      <c r="AJ22" s="124">
        <v>0</v>
      </c>
      <c r="AK22" s="122">
        <v>0</v>
      </c>
      <c r="AL22" s="125">
        <v>1</v>
      </c>
      <c r="AM22" s="124">
        <v>0</v>
      </c>
      <c r="AN22" s="364">
        <f t="shared" si="1"/>
        <v>3</v>
      </c>
      <c r="AO22" s="365">
        <f t="shared" si="0"/>
        <v>8</v>
      </c>
      <c r="AP22" s="371">
        <f t="shared" si="0"/>
        <v>1</v>
      </c>
      <c r="AQ22" s="377">
        <f t="shared" si="3"/>
        <v>12</v>
      </c>
    </row>
    <row r="23" spans="2:43" ht="15.75" customHeight="1" thickBot="1" x14ac:dyDescent="0.3">
      <c r="B23" s="154" t="s">
        <v>41</v>
      </c>
      <c r="C23" s="155" t="s">
        <v>42</v>
      </c>
      <c r="D23" s="144">
        <v>46</v>
      </c>
      <c r="E23" s="145">
        <v>40</v>
      </c>
      <c r="F23" s="149">
        <v>19</v>
      </c>
      <c r="G23" s="144">
        <v>27</v>
      </c>
      <c r="H23" s="148">
        <v>17</v>
      </c>
      <c r="I23" s="149">
        <v>34</v>
      </c>
      <c r="J23" s="147">
        <v>60</v>
      </c>
      <c r="K23" s="148">
        <v>37</v>
      </c>
      <c r="L23" s="150">
        <v>48</v>
      </c>
      <c r="M23" s="144">
        <v>37</v>
      </c>
      <c r="N23" s="148">
        <v>46</v>
      </c>
      <c r="O23" s="149">
        <v>24</v>
      </c>
      <c r="P23" s="144">
        <v>47</v>
      </c>
      <c r="Q23" s="148">
        <v>33</v>
      </c>
      <c r="R23" s="149">
        <v>22</v>
      </c>
      <c r="S23" s="144">
        <v>63</v>
      </c>
      <c r="T23" s="148">
        <v>53</v>
      </c>
      <c r="U23" s="149">
        <v>38</v>
      </c>
      <c r="V23" s="144">
        <v>67</v>
      </c>
      <c r="W23" s="148">
        <v>52</v>
      </c>
      <c r="X23" s="149">
        <v>32</v>
      </c>
      <c r="Y23" s="144">
        <f>33+18</f>
        <v>51</v>
      </c>
      <c r="Z23" s="148">
        <v>54</v>
      </c>
      <c r="AA23" s="149">
        <v>43</v>
      </c>
      <c r="AB23" s="144">
        <v>34</v>
      </c>
      <c r="AC23" s="156">
        <v>24</v>
      </c>
      <c r="AD23" s="149">
        <v>35</v>
      </c>
      <c r="AE23" s="144">
        <v>159</v>
      </c>
      <c r="AF23" s="156">
        <v>104</v>
      </c>
      <c r="AG23" s="149">
        <v>47</v>
      </c>
      <c r="AH23" s="144">
        <v>55</v>
      </c>
      <c r="AI23" s="156">
        <v>43</v>
      </c>
      <c r="AJ23" s="149">
        <v>30</v>
      </c>
      <c r="AK23" s="157">
        <v>50</v>
      </c>
      <c r="AL23" s="158">
        <v>40</v>
      </c>
      <c r="AM23" s="159">
        <v>48</v>
      </c>
      <c r="AN23" s="366">
        <f t="shared" si="1"/>
        <v>696</v>
      </c>
      <c r="AO23" s="367">
        <f t="shared" si="1"/>
        <v>543</v>
      </c>
      <c r="AP23" s="372">
        <f t="shared" si="1"/>
        <v>420</v>
      </c>
      <c r="AQ23" s="379">
        <f>SUM(D23:AM23)</f>
        <v>1659</v>
      </c>
    </row>
    <row r="24" spans="2:43" ht="15.75" customHeight="1" thickBot="1" x14ac:dyDescent="0.3">
      <c r="B24" s="160"/>
      <c r="C24" s="161" t="s">
        <v>43</v>
      </c>
      <c r="D24" s="115">
        <v>11</v>
      </c>
      <c r="E24" s="116">
        <v>2</v>
      </c>
      <c r="F24" s="120">
        <v>1</v>
      </c>
      <c r="G24" s="115">
        <v>5</v>
      </c>
      <c r="H24" s="119">
        <v>0</v>
      </c>
      <c r="I24" s="120">
        <v>1</v>
      </c>
      <c r="J24" s="118">
        <v>17</v>
      </c>
      <c r="K24" s="119">
        <v>3</v>
      </c>
      <c r="L24" s="121">
        <v>3</v>
      </c>
      <c r="M24" s="115">
        <v>14</v>
      </c>
      <c r="N24" s="119">
        <v>2</v>
      </c>
      <c r="O24" s="120">
        <v>1</v>
      </c>
      <c r="P24" s="115">
        <v>12</v>
      </c>
      <c r="Q24" s="119">
        <v>2</v>
      </c>
      <c r="R24" s="120">
        <v>4</v>
      </c>
      <c r="S24" s="115">
        <v>12</v>
      </c>
      <c r="T24" s="119">
        <v>0</v>
      </c>
      <c r="U24" s="120">
        <v>8</v>
      </c>
      <c r="V24" s="115">
        <v>3</v>
      </c>
      <c r="W24" s="119">
        <v>1</v>
      </c>
      <c r="X24" s="120">
        <v>4</v>
      </c>
      <c r="Y24" s="115">
        <v>12</v>
      </c>
      <c r="Z24" s="119">
        <v>16</v>
      </c>
      <c r="AA24" s="120">
        <v>7</v>
      </c>
      <c r="AB24" s="115">
        <v>7</v>
      </c>
      <c r="AC24" s="162">
        <v>0</v>
      </c>
      <c r="AD24" s="120">
        <v>6</v>
      </c>
      <c r="AE24" s="115">
        <v>20</v>
      </c>
      <c r="AF24" s="162">
        <v>7</v>
      </c>
      <c r="AG24" s="120">
        <v>9</v>
      </c>
      <c r="AH24" s="115">
        <v>28</v>
      </c>
      <c r="AI24" s="162">
        <v>3</v>
      </c>
      <c r="AJ24" s="120">
        <v>5</v>
      </c>
      <c r="AK24" s="157">
        <v>16</v>
      </c>
      <c r="AL24" s="158">
        <v>18</v>
      </c>
      <c r="AM24" s="159">
        <v>10</v>
      </c>
      <c r="AN24" s="366">
        <f t="shared" si="1"/>
        <v>157</v>
      </c>
      <c r="AO24" s="367">
        <f t="shared" si="1"/>
        <v>54</v>
      </c>
      <c r="AP24" s="372">
        <f t="shared" si="1"/>
        <v>59</v>
      </c>
      <c r="AQ24" s="379">
        <f>SUM(D24:AM24)</f>
        <v>270</v>
      </c>
    </row>
    <row r="25" spans="2:43" ht="15" customHeight="1" thickBot="1" x14ac:dyDescent="0.3">
      <c r="B25" s="126" t="s">
        <v>44</v>
      </c>
      <c r="C25" s="163"/>
      <c r="D25" s="164">
        <v>14</v>
      </c>
      <c r="E25" s="165">
        <v>6</v>
      </c>
      <c r="F25" s="166">
        <v>6</v>
      </c>
      <c r="G25" s="167">
        <v>26</v>
      </c>
      <c r="H25" s="168">
        <v>13</v>
      </c>
      <c r="I25" s="169">
        <v>7</v>
      </c>
      <c r="J25" s="167">
        <v>25</v>
      </c>
      <c r="K25" s="168">
        <v>5</v>
      </c>
      <c r="L25" s="170">
        <v>9</v>
      </c>
      <c r="M25" s="171">
        <v>27</v>
      </c>
      <c r="N25" s="172">
        <v>8</v>
      </c>
      <c r="O25" s="173">
        <v>7</v>
      </c>
      <c r="P25" s="171">
        <v>27</v>
      </c>
      <c r="Q25" s="172">
        <v>10</v>
      </c>
      <c r="R25" s="173">
        <v>6</v>
      </c>
      <c r="S25" s="171">
        <v>26</v>
      </c>
      <c r="T25" s="172">
        <v>28</v>
      </c>
      <c r="U25" s="173">
        <v>15</v>
      </c>
      <c r="V25" s="171">
        <v>14</v>
      </c>
      <c r="W25" s="172">
        <v>22</v>
      </c>
      <c r="X25" s="173">
        <v>14</v>
      </c>
      <c r="Y25" s="171">
        <v>25</v>
      </c>
      <c r="Z25" s="172">
        <v>21</v>
      </c>
      <c r="AA25" s="173">
        <v>17</v>
      </c>
      <c r="AB25" s="171">
        <v>17</v>
      </c>
      <c r="AC25" s="174">
        <v>3</v>
      </c>
      <c r="AD25" s="173">
        <v>8</v>
      </c>
      <c r="AE25" s="171">
        <v>21</v>
      </c>
      <c r="AF25" s="174">
        <v>11</v>
      </c>
      <c r="AG25" s="173">
        <v>3</v>
      </c>
      <c r="AH25" s="171">
        <v>27</v>
      </c>
      <c r="AI25" s="174">
        <v>9</v>
      </c>
      <c r="AJ25" s="173">
        <v>6</v>
      </c>
      <c r="AK25" s="171">
        <v>19</v>
      </c>
      <c r="AL25" s="174">
        <v>22</v>
      </c>
      <c r="AM25" s="173">
        <v>8</v>
      </c>
      <c r="AN25" s="368">
        <f t="shared" si="1"/>
        <v>268</v>
      </c>
      <c r="AO25" s="369">
        <f t="shared" si="0"/>
        <v>158</v>
      </c>
      <c r="AP25" s="370">
        <f t="shared" si="0"/>
        <v>106</v>
      </c>
      <c r="AQ25" s="377">
        <f t="shared" si="3"/>
        <v>532</v>
      </c>
    </row>
    <row r="26" spans="2:43" ht="15" customHeight="1" thickBot="1" x14ac:dyDescent="0.3">
      <c r="B26" s="175" t="s">
        <v>45</v>
      </c>
      <c r="C26" s="176"/>
      <c r="D26" s="102">
        <v>8</v>
      </c>
      <c r="E26" s="103">
        <v>5</v>
      </c>
      <c r="F26" s="104">
        <v>3</v>
      </c>
      <c r="G26" s="105">
        <v>5</v>
      </c>
      <c r="H26" s="106">
        <v>6</v>
      </c>
      <c r="I26" s="107">
        <v>3</v>
      </c>
      <c r="J26" s="105">
        <v>3</v>
      </c>
      <c r="K26" s="106">
        <v>7</v>
      </c>
      <c r="L26" s="108">
        <v>0</v>
      </c>
      <c r="M26" s="109">
        <v>1</v>
      </c>
      <c r="N26" s="110">
        <v>0</v>
      </c>
      <c r="O26" s="111">
        <v>1</v>
      </c>
      <c r="P26" s="109">
        <v>5</v>
      </c>
      <c r="Q26" s="110">
        <v>1</v>
      </c>
      <c r="R26" s="111">
        <v>3</v>
      </c>
      <c r="S26" s="109">
        <v>4</v>
      </c>
      <c r="T26" s="110">
        <v>3</v>
      </c>
      <c r="U26" s="111">
        <v>0</v>
      </c>
      <c r="V26" s="109">
        <v>3</v>
      </c>
      <c r="W26" s="110">
        <v>3</v>
      </c>
      <c r="X26" s="111">
        <v>1</v>
      </c>
      <c r="Y26" s="109">
        <v>2</v>
      </c>
      <c r="Z26" s="110">
        <v>2</v>
      </c>
      <c r="AA26" s="111">
        <v>2</v>
      </c>
      <c r="AB26" s="109">
        <v>5</v>
      </c>
      <c r="AC26" s="112">
        <v>4</v>
      </c>
      <c r="AD26" s="111">
        <v>0</v>
      </c>
      <c r="AE26" s="109">
        <v>3</v>
      </c>
      <c r="AF26" s="112">
        <v>6</v>
      </c>
      <c r="AG26" s="111">
        <v>4</v>
      </c>
      <c r="AH26" s="109">
        <v>11</v>
      </c>
      <c r="AI26" s="112">
        <v>4</v>
      </c>
      <c r="AJ26" s="111">
        <v>4</v>
      </c>
      <c r="AK26" s="109">
        <v>10</v>
      </c>
      <c r="AL26" s="112">
        <v>5</v>
      </c>
      <c r="AM26" s="111">
        <v>3</v>
      </c>
      <c r="AN26" s="364">
        <f t="shared" si="1"/>
        <v>60</v>
      </c>
      <c r="AO26" s="365">
        <f t="shared" si="1"/>
        <v>46</v>
      </c>
      <c r="AP26" s="371">
        <f t="shared" si="1"/>
        <v>24</v>
      </c>
      <c r="AQ26" s="377">
        <f t="shared" si="3"/>
        <v>130</v>
      </c>
    </row>
    <row r="27" spans="2:43" ht="15.75" customHeight="1" thickBot="1" x14ac:dyDescent="0.3">
      <c r="B27" s="177" t="s">
        <v>46</v>
      </c>
      <c r="C27" s="178"/>
      <c r="D27" s="179">
        <v>5</v>
      </c>
      <c r="E27" s="180">
        <v>2</v>
      </c>
      <c r="F27" s="181">
        <v>6</v>
      </c>
      <c r="G27" s="182">
        <v>10</v>
      </c>
      <c r="H27" s="183">
        <v>1</v>
      </c>
      <c r="I27" s="184">
        <v>5</v>
      </c>
      <c r="J27" s="182">
        <v>3</v>
      </c>
      <c r="K27" s="183">
        <v>5</v>
      </c>
      <c r="L27" s="185">
        <v>8</v>
      </c>
      <c r="M27" s="186">
        <v>8</v>
      </c>
      <c r="N27" s="187">
        <v>6</v>
      </c>
      <c r="O27" s="188">
        <v>3</v>
      </c>
      <c r="P27" s="186">
        <v>7</v>
      </c>
      <c r="Q27" s="187">
        <v>3</v>
      </c>
      <c r="R27" s="188">
        <v>6</v>
      </c>
      <c r="S27" s="186">
        <v>12</v>
      </c>
      <c r="T27" s="187">
        <v>7</v>
      </c>
      <c r="U27" s="188">
        <v>8</v>
      </c>
      <c r="V27" s="186">
        <v>11</v>
      </c>
      <c r="W27" s="187">
        <v>5</v>
      </c>
      <c r="X27" s="188">
        <v>8</v>
      </c>
      <c r="Y27" s="186">
        <v>6</v>
      </c>
      <c r="Z27" s="187">
        <v>8</v>
      </c>
      <c r="AA27" s="188">
        <v>6</v>
      </c>
      <c r="AB27" s="186">
        <v>8</v>
      </c>
      <c r="AC27" s="189">
        <v>6</v>
      </c>
      <c r="AD27" s="188">
        <v>2</v>
      </c>
      <c r="AE27" s="186">
        <v>9</v>
      </c>
      <c r="AF27" s="189">
        <v>8</v>
      </c>
      <c r="AG27" s="188">
        <v>7</v>
      </c>
      <c r="AH27" s="186">
        <v>9</v>
      </c>
      <c r="AI27" s="189">
        <v>5</v>
      </c>
      <c r="AJ27" s="188">
        <v>8</v>
      </c>
      <c r="AK27" s="186">
        <v>6</v>
      </c>
      <c r="AL27" s="189">
        <v>2</v>
      </c>
      <c r="AM27" s="188">
        <v>11</v>
      </c>
      <c r="AN27" s="368">
        <f t="shared" ref="AN27:AP53" si="5">D27+G27+J27+M27+P27+S27+V27+Y27+AB27+AE27+AH27+AK27</f>
        <v>94</v>
      </c>
      <c r="AO27" s="369">
        <f t="shared" si="5"/>
        <v>58</v>
      </c>
      <c r="AP27" s="370">
        <f t="shared" si="5"/>
        <v>78</v>
      </c>
      <c r="AQ27" s="374">
        <f t="shared" si="3"/>
        <v>230</v>
      </c>
    </row>
    <row r="28" spans="2:43" ht="15" customHeight="1" thickBot="1" x14ac:dyDescent="0.3">
      <c r="B28" s="190" t="s">
        <v>47</v>
      </c>
      <c r="C28" s="191" t="s">
        <v>48</v>
      </c>
      <c r="D28" s="135">
        <v>6</v>
      </c>
      <c r="E28" s="136">
        <v>2</v>
      </c>
      <c r="F28" s="137">
        <v>4</v>
      </c>
      <c r="G28" s="192">
        <v>11</v>
      </c>
      <c r="H28" s="193">
        <v>2</v>
      </c>
      <c r="I28" s="194">
        <v>3</v>
      </c>
      <c r="J28" s="192">
        <v>7</v>
      </c>
      <c r="K28" s="193">
        <v>4</v>
      </c>
      <c r="L28" s="195">
        <v>8</v>
      </c>
      <c r="M28" s="196">
        <v>11</v>
      </c>
      <c r="N28" s="197">
        <v>6</v>
      </c>
      <c r="O28" s="198">
        <v>2</v>
      </c>
      <c r="P28" s="196">
        <v>5</v>
      </c>
      <c r="Q28" s="197">
        <v>3</v>
      </c>
      <c r="R28" s="198">
        <v>9</v>
      </c>
      <c r="S28" s="196">
        <v>13</v>
      </c>
      <c r="T28" s="197">
        <v>8</v>
      </c>
      <c r="U28" s="198">
        <v>11</v>
      </c>
      <c r="V28" s="196">
        <v>9</v>
      </c>
      <c r="W28" s="197">
        <v>5</v>
      </c>
      <c r="X28" s="198">
        <v>10</v>
      </c>
      <c r="Y28" s="196">
        <v>7</v>
      </c>
      <c r="Z28" s="197">
        <v>10</v>
      </c>
      <c r="AA28" s="198">
        <v>8</v>
      </c>
      <c r="AB28" s="196">
        <v>3</v>
      </c>
      <c r="AC28" s="199">
        <v>6</v>
      </c>
      <c r="AD28" s="198">
        <v>3</v>
      </c>
      <c r="AE28" s="196">
        <v>8</v>
      </c>
      <c r="AF28" s="199">
        <v>10</v>
      </c>
      <c r="AG28" s="198">
        <v>7</v>
      </c>
      <c r="AH28" s="196">
        <v>9</v>
      </c>
      <c r="AI28" s="200">
        <v>5</v>
      </c>
      <c r="AJ28" s="198">
        <v>7</v>
      </c>
      <c r="AK28" s="196">
        <v>6</v>
      </c>
      <c r="AL28" s="199">
        <v>2</v>
      </c>
      <c r="AM28" s="198">
        <v>9</v>
      </c>
      <c r="AN28" s="364">
        <f t="shared" si="5"/>
        <v>95</v>
      </c>
      <c r="AO28" s="365">
        <f t="shared" si="5"/>
        <v>63</v>
      </c>
      <c r="AP28" s="371">
        <f t="shared" si="5"/>
        <v>81</v>
      </c>
      <c r="AQ28" s="377">
        <f t="shared" si="3"/>
        <v>239</v>
      </c>
    </row>
    <row r="29" spans="2:43" ht="15" customHeight="1" thickBot="1" x14ac:dyDescent="0.3">
      <c r="B29" s="201"/>
      <c r="C29" s="143" t="s">
        <v>49</v>
      </c>
      <c r="D29" s="144">
        <v>0</v>
      </c>
      <c r="E29" s="145">
        <v>1</v>
      </c>
      <c r="F29" s="146">
        <v>0</v>
      </c>
      <c r="G29" s="147">
        <v>0</v>
      </c>
      <c r="H29" s="148">
        <v>1</v>
      </c>
      <c r="I29" s="149">
        <v>1</v>
      </c>
      <c r="J29" s="147">
        <v>0</v>
      </c>
      <c r="K29" s="148">
        <v>1</v>
      </c>
      <c r="L29" s="150">
        <v>2</v>
      </c>
      <c r="M29" s="138">
        <v>3</v>
      </c>
      <c r="N29" s="139">
        <v>0</v>
      </c>
      <c r="O29" s="140">
        <v>2</v>
      </c>
      <c r="P29" s="138">
        <v>2</v>
      </c>
      <c r="Q29" s="139">
        <v>0</v>
      </c>
      <c r="R29" s="140">
        <v>2</v>
      </c>
      <c r="S29" s="138">
        <v>1</v>
      </c>
      <c r="T29" s="139">
        <v>0</v>
      </c>
      <c r="U29" s="140">
        <v>0</v>
      </c>
      <c r="V29" s="138">
        <v>6</v>
      </c>
      <c r="W29" s="139">
        <v>0</v>
      </c>
      <c r="X29" s="140">
        <v>1</v>
      </c>
      <c r="Y29" s="138">
        <v>1</v>
      </c>
      <c r="Z29" s="139">
        <v>0</v>
      </c>
      <c r="AA29" s="140">
        <v>0</v>
      </c>
      <c r="AB29" s="138">
        <v>5</v>
      </c>
      <c r="AC29" s="141">
        <v>0</v>
      </c>
      <c r="AD29" s="140">
        <v>1</v>
      </c>
      <c r="AE29" s="138">
        <v>1</v>
      </c>
      <c r="AF29" s="141">
        <v>1</v>
      </c>
      <c r="AG29" s="140">
        <v>2</v>
      </c>
      <c r="AH29" s="138">
        <v>0</v>
      </c>
      <c r="AI29" s="141">
        <v>0</v>
      </c>
      <c r="AJ29" s="140">
        <v>1</v>
      </c>
      <c r="AK29" s="138">
        <v>0</v>
      </c>
      <c r="AL29" s="141">
        <v>1</v>
      </c>
      <c r="AM29" s="140">
        <v>2</v>
      </c>
      <c r="AN29" s="364">
        <f t="shared" si="5"/>
        <v>19</v>
      </c>
      <c r="AO29" s="365">
        <f t="shared" si="5"/>
        <v>5</v>
      </c>
      <c r="AP29" s="371">
        <f t="shared" si="5"/>
        <v>14</v>
      </c>
      <c r="AQ29" s="377">
        <f t="shared" si="3"/>
        <v>38</v>
      </c>
    </row>
    <row r="30" spans="2:43" ht="15" customHeight="1" thickBot="1" x14ac:dyDescent="0.3">
      <c r="B30" s="202"/>
      <c r="C30" s="114" t="s">
        <v>40</v>
      </c>
      <c r="D30" s="115">
        <v>1</v>
      </c>
      <c r="E30" s="116">
        <v>2</v>
      </c>
      <c r="F30" s="117">
        <v>0</v>
      </c>
      <c r="G30" s="118">
        <v>1</v>
      </c>
      <c r="H30" s="119">
        <v>0</v>
      </c>
      <c r="I30" s="120">
        <v>0</v>
      </c>
      <c r="J30" s="118">
        <v>0</v>
      </c>
      <c r="K30" s="119">
        <v>0</v>
      </c>
      <c r="L30" s="121">
        <v>0</v>
      </c>
      <c r="M30" s="122">
        <v>0</v>
      </c>
      <c r="N30" s="123">
        <v>0</v>
      </c>
      <c r="O30" s="124">
        <v>0</v>
      </c>
      <c r="P30" s="122">
        <v>0</v>
      </c>
      <c r="Q30" s="123">
        <v>0</v>
      </c>
      <c r="R30" s="124">
        <v>0</v>
      </c>
      <c r="S30" s="122">
        <v>0</v>
      </c>
      <c r="T30" s="123">
        <v>0</v>
      </c>
      <c r="U30" s="124">
        <v>0</v>
      </c>
      <c r="V30" s="122">
        <v>0</v>
      </c>
      <c r="W30" s="123">
        <v>0</v>
      </c>
      <c r="X30" s="124">
        <v>0</v>
      </c>
      <c r="Y30" s="122">
        <v>0</v>
      </c>
      <c r="Z30" s="123">
        <v>0</v>
      </c>
      <c r="AA30" s="124">
        <v>0</v>
      </c>
      <c r="AB30" s="122">
        <v>0</v>
      </c>
      <c r="AC30" s="125">
        <v>0</v>
      </c>
      <c r="AD30" s="124">
        <v>0</v>
      </c>
      <c r="AE30" s="122">
        <v>0</v>
      </c>
      <c r="AF30" s="125">
        <v>0</v>
      </c>
      <c r="AG30" s="124">
        <v>0</v>
      </c>
      <c r="AH30" s="122">
        <v>0</v>
      </c>
      <c r="AI30" s="125">
        <v>0</v>
      </c>
      <c r="AJ30" s="124">
        <v>0</v>
      </c>
      <c r="AK30" s="122">
        <v>0</v>
      </c>
      <c r="AL30" s="125">
        <v>0</v>
      </c>
      <c r="AM30" s="124">
        <v>0</v>
      </c>
      <c r="AN30" s="364">
        <f t="shared" si="5"/>
        <v>2</v>
      </c>
      <c r="AO30" s="365">
        <f t="shared" si="5"/>
        <v>2</v>
      </c>
      <c r="AP30" s="371">
        <f t="shared" si="5"/>
        <v>0</v>
      </c>
      <c r="AQ30" s="377">
        <f t="shared" si="3"/>
        <v>4</v>
      </c>
    </row>
    <row r="31" spans="2:43" ht="15" customHeight="1" thickBot="1" x14ac:dyDescent="0.3">
      <c r="B31" s="203" t="s">
        <v>50</v>
      </c>
      <c r="C31" s="204"/>
      <c r="D31" s="60">
        <v>2</v>
      </c>
      <c r="E31" s="61">
        <v>0</v>
      </c>
      <c r="F31" s="62">
        <v>0</v>
      </c>
      <c r="G31" s="63">
        <v>2</v>
      </c>
      <c r="H31" s="64">
        <v>2</v>
      </c>
      <c r="I31" s="65">
        <v>0</v>
      </c>
      <c r="J31" s="63">
        <v>3</v>
      </c>
      <c r="K31" s="64">
        <v>0</v>
      </c>
      <c r="L31" s="66">
        <v>0</v>
      </c>
      <c r="M31" s="67">
        <v>1</v>
      </c>
      <c r="N31" s="68">
        <v>1</v>
      </c>
      <c r="O31" s="69">
        <v>0</v>
      </c>
      <c r="P31" s="67">
        <v>0</v>
      </c>
      <c r="Q31" s="68">
        <v>0</v>
      </c>
      <c r="R31" s="69">
        <v>0</v>
      </c>
      <c r="S31" s="67">
        <v>0</v>
      </c>
      <c r="T31" s="68">
        <v>0</v>
      </c>
      <c r="U31" s="69">
        <v>0</v>
      </c>
      <c r="V31" s="67">
        <v>3</v>
      </c>
      <c r="W31" s="68">
        <v>1</v>
      </c>
      <c r="X31" s="69">
        <v>0</v>
      </c>
      <c r="Y31" s="67">
        <v>2</v>
      </c>
      <c r="Z31" s="68">
        <v>1</v>
      </c>
      <c r="AA31" s="69">
        <v>0</v>
      </c>
      <c r="AB31" s="67">
        <v>3</v>
      </c>
      <c r="AC31" s="70">
        <v>0</v>
      </c>
      <c r="AD31" s="69">
        <v>0</v>
      </c>
      <c r="AE31" s="67">
        <v>1</v>
      </c>
      <c r="AF31" s="70">
        <v>2</v>
      </c>
      <c r="AG31" s="69">
        <v>0</v>
      </c>
      <c r="AH31" s="67">
        <v>3</v>
      </c>
      <c r="AI31" s="70">
        <v>0</v>
      </c>
      <c r="AJ31" s="69">
        <v>0</v>
      </c>
      <c r="AK31" s="67">
        <v>1</v>
      </c>
      <c r="AL31" s="70">
        <v>1</v>
      </c>
      <c r="AM31" s="69">
        <v>0</v>
      </c>
      <c r="AN31" s="368">
        <f t="shared" si="5"/>
        <v>21</v>
      </c>
      <c r="AO31" s="369">
        <f t="shared" si="5"/>
        <v>8</v>
      </c>
      <c r="AP31" s="370">
        <f t="shared" si="5"/>
        <v>0</v>
      </c>
      <c r="AQ31" s="377">
        <f t="shared" si="3"/>
        <v>29</v>
      </c>
    </row>
    <row r="32" spans="2:43" ht="15" customHeight="1" thickBot="1" x14ac:dyDescent="0.3">
      <c r="B32" s="203" t="s">
        <v>51</v>
      </c>
      <c r="C32" s="204"/>
      <c r="D32" s="60">
        <v>12</v>
      </c>
      <c r="E32" s="61">
        <v>6</v>
      </c>
      <c r="F32" s="62">
        <v>7</v>
      </c>
      <c r="G32" s="63">
        <v>24</v>
      </c>
      <c r="H32" s="64">
        <v>7</v>
      </c>
      <c r="I32" s="65">
        <v>8</v>
      </c>
      <c r="J32" s="63">
        <v>13</v>
      </c>
      <c r="K32" s="64">
        <v>8</v>
      </c>
      <c r="L32" s="66">
        <v>9</v>
      </c>
      <c r="M32" s="67">
        <v>25</v>
      </c>
      <c r="N32" s="68">
        <v>10</v>
      </c>
      <c r="O32" s="69">
        <v>9</v>
      </c>
      <c r="P32" s="67">
        <v>16</v>
      </c>
      <c r="Q32" s="68">
        <v>7</v>
      </c>
      <c r="R32" s="69">
        <v>1</v>
      </c>
      <c r="S32" s="67">
        <v>22</v>
      </c>
      <c r="T32" s="68">
        <v>18</v>
      </c>
      <c r="U32" s="69">
        <v>8</v>
      </c>
      <c r="V32" s="67">
        <v>16</v>
      </c>
      <c r="W32" s="68">
        <v>9</v>
      </c>
      <c r="X32" s="69">
        <v>10</v>
      </c>
      <c r="Y32" s="67">
        <v>17</v>
      </c>
      <c r="Z32" s="68">
        <v>9</v>
      </c>
      <c r="AA32" s="69">
        <v>8</v>
      </c>
      <c r="AB32" s="67">
        <v>22</v>
      </c>
      <c r="AC32" s="70">
        <v>2</v>
      </c>
      <c r="AD32" s="69">
        <v>12</v>
      </c>
      <c r="AE32" s="67">
        <v>21</v>
      </c>
      <c r="AF32" s="70">
        <v>6</v>
      </c>
      <c r="AG32" s="69">
        <v>3</v>
      </c>
      <c r="AH32" s="67">
        <v>25</v>
      </c>
      <c r="AI32" s="70">
        <v>6</v>
      </c>
      <c r="AJ32" s="69">
        <v>3</v>
      </c>
      <c r="AK32" s="67">
        <v>19</v>
      </c>
      <c r="AL32" s="70">
        <v>8</v>
      </c>
      <c r="AM32" s="69">
        <v>11</v>
      </c>
      <c r="AN32" s="368">
        <f t="shared" si="5"/>
        <v>232</v>
      </c>
      <c r="AO32" s="369">
        <f>E32+H32+K32+N32+Q32+T32+W32+Z32+AC32+AF32+AI32+AL32</f>
        <v>96</v>
      </c>
      <c r="AP32" s="370">
        <f t="shared" si="5"/>
        <v>89</v>
      </c>
      <c r="AQ32" s="377">
        <f t="shared" si="3"/>
        <v>417</v>
      </c>
    </row>
    <row r="33" spans="2:45" ht="15" customHeight="1" thickBot="1" x14ac:dyDescent="0.3">
      <c r="B33" s="205" t="s">
        <v>52</v>
      </c>
      <c r="C33" s="206" t="s">
        <v>48</v>
      </c>
      <c r="D33" s="144">
        <v>20</v>
      </c>
      <c r="E33" s="145">
        <v>5</v>
      </c>
      <c r="F33" s="146">
        <v>9</v>
      </c>
      <c r="G33" s="147">
        <v>22</v>
      </c>
      <c r="H33" s="148">
        <v>6</v>
      </c>
      <c r="I33" s="149">
        <v>9</v>
      </c>
      <c r="J33" s="147">
        <v>12</v>
      </c>
      <c r="K33" s="148">
        <v>7</v>
      </c>
      <c r="L33" s="150">
        <v>17</v>
      </c>
      <c r="M33" s="138">
        <v>26</v>
      </c>
      <c r="N33" s="139">
        <v>8</v>
      </c>
      <c r="O33" s="140">
        <v>14</v>
      </c>
      <c r="P33" s="138">
        <v>32</v>
      </c>
      <c r="Q33" s="139">
        <v>7</v>
      </c>
      <c r="R33" s="140">
        <v>9</v>
      </c>
      <c r="S33" s="138">
        <v>22</v>
      </c>
      <c r="T33" s="139">
        <v>18</v>
      </c>
      <c r="U33" s="140">
        <v>12</v>
      </c>
      <c r="V33" s="138">
        <v>15</v>
      </c>
      <c r="W33" s="139">
        <v>11</v>
      </c>
      <c r="X33" s="140">
        <v>16</v>
      </c>
      <c r="Y33" s="138">
        <v>20</v>
      </c>
      <c r="Z33" s="139">
        <v>23</v>
      </c>
      <c r="AA33" s="140">
        <v>15</v>
      </c>
      <c r="AB33" s="138">
        <v>21</v>
      </c>
      <c r="AC33" s="141">
        <v>4</v>
      </c>
      <c r="AD33" s="140">
        <v>14</v>
      </c>
      <c r="AE33" s="138">
        <v>15</v>
      </c>
      <c r="AF33" s="141">
        <v>13</v>
      </c>
      <c r="AG33" s="140">
        <v>4</v>
      </c>
      <c r="AH33" s="138">
        <v>27</v>
      </c>
      <c r="AI33" s="141">
        <v>6</v>
      </c>
      <c r="AJ33" s="140">
        <v>8</v>
      </c>
      <c r="AK33" s="138">
        <v>20</v>
      </c>
      <c r="AL33" s="141">
        <v>9</v>
      </c>
      <c r="AM33" s="140">
        <v>8</v>
      </c>
      <c r="AN33" s="364">
        <f t="shared" si="5"/>
        <v>252</v>
      </c>
      <c r="AO33" s="365">
        <f>E33+H33+K33+N33+Q33+T33+W33+Z33+AC33+AF33+AI33+AL33</f>
        <v>117</v>
      </c>
      <c r="AP33" s="371">
        <f t="shared" si="5"/>
        <v>135</v>
      </c>
      <c r="AQ33" s="377">
        <f t="shared" si="3"/>
        <v>504</v>
      </c>
    </row>
    <row r="34" spans="2:45" ht="17.25" customHeight="1" thickBot="1" x14ac:dyDescent="0.3">
      <c r="B34" s="205"/>
      <c r="C34" s="206" t="s">
        <v>49</v>
      </c>
      <c r="D34" s="144">
        <v>1</v>
      </c>
      <c r="E34" s="145">
        <v>0</v>
      </c>
      <c r="F34" s="146">
        <v>1</v>
      </c>
      <c r="G34" s="147">
        <v>11</v>
      </c>
      <c r="H34" s="148">
        <v>1</v>
      </c>
      <c r="I34" s="149">
        <v>1</v>
      </c>
      <c r="J34" s="147">
        <v>8</v>
      </c>
      <c r="K34" s="148">
        <v>2</v>
      </c>
      <c r="L34" s="150">
        <v>3</v>
      </c>
      <c r="M34" s="138">
        <v>9</v>
      </c>
      <c r="N34" s="139">
        <v>1</v>
      </c>
      <c r="O34" s="140">
        <v>1</v>
      </c>
      <c r="P34" s="138">
        <v>7</v>
      </c>
      <c r="Q34" s="139">
        <v>1</v>
      </c>
      <c r="R34" s="140">
        <v>0</v>
      </c>
      <c r="S34" s="138">
        <v>2</v>
      </c>
      <c r="T34" s="139">
        <v>3</v>
      </c>
      <c r="U34" s="140">
        <v>5</v>
      </c>
      <c r="V34" s="138">
        <v>6</v>
      </c>
      <c r="W34" s="139">
        <v>0</v>
      </c>
      <c r="X34" s="140">
        <v>3</v>
      </c>
      <c r="Y34" s="138">
        <v>7</v>
      </c>
      <c r="Z34" s="139">
        <v>1</v>
      </c>
      <c r="AA34" s="140">
        <v>1</v>
      </c>
      <c r="AB34" s="138">
        <v>3</v>
      </c>
      <c r="AC34" s="141">
        <v>1</v>
      </c>
      <c r="AD34" s="140">
        <v>4</v>
      </c>
      <c r="AE34" s="138">
        <v>8</v>
      </c>
      <c r="AF34" s="141">
        <v>0</v>
      </c>
      <c r="AG34" s="140">
        <v>0</v>
      </c>
      <c r="AH34" s="138">
        <v>9</v>
      </c>
      <c r="AI34" s="141">
        <v>0</v>
      </c>
      <c r="AJ34" s="140">
        <v>0</v>
      </c>
      <c r="AK34" s="138">
        <v>8</v>
      </c>
      <c r="AL34" s="141">
        <v>1</v>
      </c>
      <c r="AM34" s="140">
        <v>3</v>
      </c>
      <c r="AN34" s="364">
        <f t="shared" si="5"/>
        <v>79</v>
      </c>
      <c r="AO34" s="365">
        <f t="shared" si="5"/>
        <v>11</v>
      </c>
      <c r="AP34" s="371">
        <f t="shared" si="5"/>
        <v>22</v>
      </c>
      <c r="AQ34" s="377">
        <f t="shared" si="3"/>
        <v>112</v>
      </c>
      <c r="AS34" s="99"/>
    </row>
    <row r="35" spans="2:45" ht="17.25" customHeight="1" thickBot="1" x14ac:dyDescent="0.3">
      <c r="B35" s="207"/>
      <c r="C35" s="114" t="s">
        <v>40</v>
      </c>
      <c r="D35" s="115">
        <v>0</v>
      </c>
      <c r="E35" s="116">
        <v>1</v>
      </c>
      <c r="F35" s="117">
        <v>0</v>
      </c>
      <c r="G35" s="118">
        <v>3</v>
      </c>
      <c r="H35" s="119">
        <v>0</v>
      </c>
      <c r="I35" s="120">
        <v>1</v>
      </c>
      <c r="J35" s="118">
        <v>1</v>
      </c>
      <c r="K35" s="123">
        <v>0</v>
      </c>
      <c r="L35" s="121">
        <v>0</v>
      </c>
      <c r="M35" s="122">
        <v>2</v>
      </c>
      <c r="N35" s="363">
        <v>0</v>
      </c>
      <c r="O35" s="124">
        <v>1</v>
      </c>
      <c r="P35" s="122">
        <v>3</v>
      </c>
      <c r="Q35" s="123">
        <v>0</v>
      </c>
      <c r="R35" s="124">
        <v>0</v>
      </c>
      <c r="S35" s="122">
        <v>1</v>
      </c>
      <c r="T35" s="123">
        <v>0</v>
      </c>
      <c r="U35" s="124">
        <v>0</v>
      </c>
      <c r="V35" s="122">
        <v>0</v>
      </c>
      <c r="W35" s="123">
        <v>0</v>
      </c>
      <c r="X35" s="124">
        <v>1</v>
      </c>
      <c r="Y35" s="122">
        <v>1</v>
      </c>
      <c r="Z35" s="123">
        <v>0</v>
      </c>
      <c r="AA35" s="124">
        <v>2</v>
      </c>
      <c r="AB35" s="122">
        <v>1</v>
      </c>
      <c r="AC35" s="125">
        <v>1</v>
      </c>
      <c r="AD35" s="124">
        <v>1</v>
      </c>
      <c r="AE35" s="122">
        <v>0</v>
      </c>
      <c r="AF35" s="125">
        <v>0</v>
      </c>
      <c r="AG35" s="124">
        <v>2</v>
      </c>
      <c r="AH35" s="122">
        <v>0</v>
      </c>
      <c r="AI35" s="125">
        <v>0</v>
      </c>
      <c r="AJ35" s="124">
        <v>0</v>
      </c>
      <c r="AK35" s="122">
        <v>1</v>
      </c>
      <c r="AL35" s="125">
        <v>0</v>
      </c>
      <c r="AM35" s="124">
        <v>0</v>
      </c>
      <c r="AN35" s="364">
        <f t="shared" si="5"/>
        <v>13</v>
      </c>
      <c r="AO35" s="365">
        <f t="shared" si="5"/>
        <v>2</v>
      </c>
      <c r="AP35" s="371">
        <f t="shared" si="5"/>
        <v>8</v>
      </c>
      <c r="AQ35" s="377">
        <f t="shared" si="3"/>
        <v>23</v>
      </c>
      <c r="AS35" s="99"/>
    </row>
    <row r="36" spans="2:45" ht="17.25" customHeight="1" thickBot="1" x14ac:dyDescent="0.3">
      <c r="B36" s="208" t="s">
        <v>53</v>
      </c>
      <c r="C36" s="209"/>
      <c r="D36" s="210">
        <v>0</v>
      </c>
      <c r="E36" s="211">
        <v>0</v>
      </c>
      <c r="F36" s="212">
        <v>1</v>
      </c>
      <c r="G36" s="213">
        <v>0</v>
      </c>
      <c r="H36" s="214">
        <v>0</v>
      </c>
      <c r="I36" s="215">
        <v>1</v>
      </c>
      <c r="J36" s="210">
        <v>0</v>
      </c>
      <c r="K36" s="214">
        <v>0</v>
      </c>
      <c r="L36" s="215">
        <v>1</v>
      </c>
      <c r="M36" s="210">
        <v>0</v>
      </c>
      <c r="N36" s="214">
        <v>0</v>
      </c>
      <c r="O36" s="215">
        <v>2</v>
      </c>
      <c r="P36" s="210">
        <v>0</v>
      </c>
      <c r="Q36" s="214">
        <v>0</v>
      </c>
      <c r="R36" s="215">
        <v>0</v>
      </c>
      <c r="S36" s="210">
        <v>0</v>
      </c>
      <c r="T36" s="214">
        <v>0</v>
      </c>
      <c r="U36" s="215">
        <v>0</v>
      </c>
      <c r="V36" s="210">
        <v>0</v>
      </c>
      <c r="W36" s="214">
        <v>0</v>
      </c>
      <c r="X36" s="215">
        <v>0</v>
      </c>
      <c r="Y36" s="210">
        <v>0</v>
      </c>
      <c r="Z36" s="214">
        <v>0</v>
      </c>
      <c r="AA36" s="215">
        <v>0</v>
      </c>
      <c r="AB36" s="210">
        <v>0</v>
      </c>
      <c r="AC36" s="216">
        <v>0</v>
      </c>
      <c r="AD36" s="215">
        <v>0</v>
      </c>
      <c r="AE36" s="210">
        <v>0</v>
      </c>
      <c r="AF36" s="216">
        <v>0</v>
      </c>
      <c r="AG36" s="215">
        <v>2</v>
      </c>
      <c r="AH36" s="210">
        <v>1</v>
      </c>
      <c r="AI36" s="216">
        <v>0</v>
      </c>
      <c r="AJ36" s="215">
        <v>0</v>
      </c>
      <c r="AK36" s="210">
        <v>0</v>
      </c>
      <c r="AL36" s="216">
        <v>0</v>
      </c>
      <c r="AM36" s="215">
        <v>0</v>
      </c>
      <c r="AN36" s="368">
        <f t="shared" si="5"/>
        <v>1</v>
      </c>
      <c r="AO36" s="369">
        <f t="shared" si="5"/>
        <v>0</v>
      </c>
      <c r="AP36" s="370">
        <f t="shared" si="5"/>
        <v>7</v>
      </c>
      <c r="AQ36" s="377">
        <f t="shared" si="3"/>
        <v>8</v>
      </c>
      <c r="AS36" s="99"/>
    </row>
    <row r="37" spans="2:45" s="21" customFormat="1" ht="21.75" customHeight="1" thickBot="1" x14ac:dyDescent="0.3">
      <c r="B37" s="217" t="s">
        <v>54</v>
      </c>
      <c r="C37" s="218"/>
      <c r="D37" s="210">
        <v>6</v>
      </c>
      <c r="E37" s="211">
        <v>12</v>
      </c>
      <c r="F37" s="219">
        <v>0</v>
      </c>
      <c r="G37" s="210">
        <v>6</v>
      </c>
      <c r="H37" s="214">
        <v>2</v>
      </c>
      <c r="I37" s="215">
        <v>5</v>
      </c>
      <c r="J37" s="213">
        <v>6</v>
      </c>
      <c r="K37" s="214">
        <v>9</v>
      </c>
      <c r="L37" s="220">
        <v>4</v>
      </c>
      <c r="M37" s="210">
        <v>5</v>
      </c>
      <c r="N37" s="214">
        <v>2</v>
      </c>
      <c r="O37" s="215">
        <v>1</v>
      </c>
      <c r="P37" s="210">
        <v>4</v>
      </c>
      <c r="Q37" s="214">
        <v>1</v>
      </c>
      <c r="R37" s="215">
        <v>1</v>
      </c>
      <c r="S37" s="210">
        <v>4</v>
      </c>
      <c r="T37" s="214">
        <v>3</v>
      </c>
      <c r="U37" s="215">
        <v>3</v>
      </c>
      <c r="V37" s="210">
        <v>1</v>
      </c>
      <c r="W37" s="214">
        <v>6</v>
      </c>
      <c r="X37" s="215">
        <v>5</v>
      </c>
      <c r="Y37" s="210">
        <v>10</v>
      </c>
      <c r="Z37" s="214">
        <v>25</v>
      </c>
      <c r="AA37" s="215">
        <v>7</v>
      </c>
      <c r="AB37" s="210">
        <v>20</v>
      </c>
      <c r="AC37" s="216">
        <v>30</v>
      </c>
      <c r="AD37" s="215">
        <v>12</v>
      </c>
      <c r="AE37" s="210">
        <v>21</v>
      </c>
      <c r="AF37" s="216">
        <v>36</v>
      </c>
      <c r="AG37" s="215">
        <v>5</v>
      </c>
      <c r="AH37" s="210">
        <v>27</v>
      </c>
      <c r="AI37" s="216">
        <v>10</v>
      </c>
      <c r="AJ37" s="215">
        <v>31</v>
      </c>
      <c r="AK37" s="210">
        <v>8</v>
      </c>
      <c r="AL37" s="216">
        <v>19</v>
      </c>
      <c r="AM37" s="215">
        <v>6</v>
      </c>
      <c r="AN37" s="368">
        <f t="shared" si="5"/>
        <v>118</v>
      </c>
      <c r="AO37" s="369">
        <f t="shared" si="5"/>
        <v>155</v>
      </c>
      <c r="AP37" s="370">
        <f t="shared" si="5"/>
        <v>80</v>
      </c>
      <c r="AQ37" s="379">
        <f>SUM(D37:AM37)</f>
        <v>353</v>
      </c>
    </row>
    <row r="38" spans="2:45" s="21" customFormat="1" ht="16.5" customHeight="1" thickBot="1" x14ac:dyDescent="0.3">
      <c r="B38" s="221" t="s">
        <v>55</v>
      </c>
      <c r="C38" s="222"/>
      <c r="D38" s="210">
        <v>3</v>
      </c>
      <c r="E38" s="211">
        <v>1</v>
      </c>
      <c r="F38" s="219">
        <v>3</v>
      </c>
      <c r="G38" s="210">
        <v>5</v>
      </c>
      <c r="H38" s="214">
        <v>2</v>
      </c>
      <c r="I38" s="215">
        <v>2</v>
      </c>
      <c r="J38" s="213">
        <v>4</v>
      </c>
      <c r="K38" s="214">
        <v>4</v>
      </c>
      <c r="L38" s="220">
        <v>3</v>
      </c>
      <c r="M38" s="210">
        <v>1</v>
      </c>
      <c r="N38" s="214">
        <v>2</v>
      </c>
      <c r="O38" s="215">
        <v>1</v>
      </c>
      <c r="P38" s="210">
        <v>0</v>
      </c>
      <c r="Q38" s="214">
        <v>0</v>
      </c>
      <c r="R38" s="215">
        <v>0</v>
      </c>
      <c r="S38" s="210">
        <v>1</v>
      </c>
      <c r="T38" s="214">
        <v>0</v>
      </c>
      <c r="U38" s="215">
        <v>1</v>
      </c>
      <c r="V38" s="210">
        <v>4</v>
      </c>
      <c r="W38" s="214">
        <v>1</v>
      </c>
      <c r="X38" s="215">
        <v>0</v>
      </c>
      <c r="Y38" s="210">
        <v>5</v>
      </c>
      <c r="Z38" s="214">
        <v>3</v>
      </c>
      <c r="AA38" s="215">
        <v>2</v>
      </c>
      <c r="AB38" s="210">
        <v>12</v>
      </c>
      <c r="AC38" s="216">
        <v>1</v>
      </c>
      <c r="AD38" s="215">
        <v>6</v>
      </c>
      <c r="AE38" s="210">
        <v>11</v>
      </c>
      <c r="AF38" s="216">
        <v>0</v>
      </c>
      <c r="AG38" s="215">
        <v>9</v>
      </c>
      <c r="AH38" s="210">
        <v>5</v>
      </c>
      <c r="AI38" s="216">
        <v>1</v>
      </c>
      <c r="AJ38" s="215">
        <v>6</v>
      </c>
      <c r="AK38" s="210">
        <v>7</v>
      </c>
      <c r="AL38" s="216">
        <v>1</v>
      </c>
      <c r="AM38" s="215">
        <v>2</v>
      </c>
      <c r="AN38" s="368">
        <f t="shared" si="5"/>
        <v>58</v>
      </c>
      <c r="AO38" s="369">
        <f t="shared" si="5"/>
        <v>16</v>
      </c>
      <c r="AP38" s="370">
        <f t="shared" si="5"/>
        <v>35</v>
      </c>
      <c r="AQ38" s="379">
        <f>SUM(D38:AM38)</f>
        <v>109</v>
      </c>
    </row>
    <row r="39" spans="2:45" ht="16.5" customHeight="1" thickBot="1" x14ac:dyDescent="0.3">
      <c r="B39" s="223" t="s">
        <v>56</v>
      </c>
      <c r="C39" s="224"/>
      <c r="D39" s="210">
        <v>6</v>
      </c>
      <c r="E39" s="211">
        <v>2</v>
      </c>
      <c r="F39" s="219">
        <v>1</v>
      </c>
      <c r="G39" s="210">
        <v>7</v>
      </c>
      <c r="H39" s="214">
        <v>0</v>
      </c>
      <c r="I39" s="215">
        <v>1</v>
      </c>
      <c r="J39" s="213">
        <v>5</v>
      </c>
      <c r="K39" s="214">
        <v>1</v>
      </c>
      <c r="L39" s="220">
        <v>0</v>
      </c>
      <c r="M39" s="210">
        <v>1</v>
      </c>
      <c r="N39" s="214">
        <v>0</v>
      </c>
      <c r="O39" s="215">
        <v>0</v>
      </c>
      <c r="P39" s="210">
        <v>0</v>
      </c>
      <c r="Q39" s="214">
        <v>0</v>
      </c>
      <c r="R39" s="215">
        <v>0</v>
      </c>
      <c r="S39" s="210">
        <v>0</v>
      </c>
      <c r="T39" s="214">
        <v>0</v>
      </c>
      <c r="U39" s="215">
        <v>0</v>
      </c>
      <c r="V39" s="210">
        <v>0</v>
      </c>
      <c r="W39" s="214">
        <v>0</v>
      </c>
      <c r="X39" s="215">
        <v>0</v>
      </c>
      <c r="Y39" s="210">
        <v>2</v>
      </c>
      <c r="Z39" s="214">
        <v>0</v>
      </c>
      <c r="AA39" s="215">
        <v>1</v>
      </c>
      <c r="AB39" s="210">
        <v>1</v>
      </c>
      <c r="AC39" s="216">
        <v>1</v>
      </c>
      <c r="AD39" s="215">
        <v>1</v>
      </c>
      <c r="AE39" s="210">
        <v>4</v>
      </c>
      <c r="AF39" s="216">
        <v>0</v>
      </c>
      <c r="AG39" s="215">
        <v>0</v>
      </c>
      <c r="AH39" s="210">
        <v>5</v>
      </c>
      <c r="AI39" s="216">
        <v>0</v>
      </c>
      <c r="AJ39" s="215">
        <v>0</v>
      </c>
      <c r="AK39" s="210">
        <v>5</v>
      </c>
      <c r="AL39" s="216">
        <v>0</v>
      </c>
      <c r="AM39" s="215">
        <v>1</v>
      </c>
      <c r="AN39" s="368">
        <f t="shared" si="5"/>
        <v>36</v>
      </c>
      <c r="AO39" s="369">
        <f t="shared" si="5"/>
        <v>4</v>
      </c>
      <c r="AP39" s="370">
        <f t="shared" si="5"/>
        <v>5</v>
      </c>
      <c r="AQ39" s="379">
        <f>SUM(D39:AM39)</f>
        <v>45</v>
      </c>
    </row>
    <row r="40" spans="2:45" ht="17.25" customHeight="1" thickBot="1" x14ac:dyDescent="0.3">
      <c r="B40" s="225" t="s">
        <v>57</v>
      </c>
      <c r="C40" s="226"/>
      <c r="D40" s="227">
        <v>28</v>
      </c>
      <c r="E40" s="228">
        <v>9</v>
      </c>
      <c r="F40" s="229">
        <v>73</v>
      </c>
      <c r="G40" s="230">
        <v>40</v>
      </c>
      <c r="H40" s="231">
        <v>9</v>
      </c>
      <c r="I40" s="232">
        <v>48</v>
      </c>
      <c r="J40" s="227">
        <v>25</v>
      </c>
      <c r="K40" s="231">
        <v>9</v>
      </c>
      <c r="L40" s="232">
        <v>36</v>
      </c>
      <c r="M40" s="227">
        <v>0</v>
      </c>
      <c r="N40" s="231">
        <v>0</v>
      </c>
      <c r="O40" s="232">
        <v>0</v>
      </c>
      <c r="P40" s="227">
        <v>0</v>
      </c>
      <c r="Q40" s="231">
        <v>0</v>
      </c>
      <c r="R40" s="232">
        <v>0</v>
      </c>
      <c r="S40" s="227">
        <v>0</v>
      </c>
      <c r="T40" s="231">
        <v>0</v>
      </c>
      <c r="U40" s="232">
        <v>0</v>
      </c>
      <c r="V40" s="227">
        <v>0</v>
      </c>
      <c r="W40" s="231">
        <v>0</v>
      </c>
      <c r="X40" s="232">
        <v>0</v>
      </c>
      <c r="Y40" s="227">
        <v>22</v>
      </c>
      <c r="Z40" s="231">
        <v>6</v>
      </c>
      <c r="AA40" s="232">
        <v>10</v>
      </c>
      <c r="AB40" s="227">
        <v>13</v>
      </c>
      <c r="AC40" s="233">
        <v>9</v>
      </c>
      <c r="AD40" s="232">
        <v>11</v>
      </c>
      <c r="AE40" s="227">
        <v>30</v>
      </c>
      <c r="AF40" s="233">
        <v>23</v>
      </c>
      <c r="AG40" s="232">
        <v>11</v>
      </c>
      <c r="AH40" s="227">
        <v>105</v>
      </c>
      <c r="AI40" s="233">
        <v>16</v>
      </c>
      <c r="AJ40" s="232">
        <v>21</v>
      </c>
      <c r="AK40" s="227">
        <v>18</v>
      </c>
      <c r="AL40" s="233">
        <v>8</v>
      </c>
      <c r="AM40" s="232">
        <v>5</v>
      </c>
      <c r="AN40" s="368">
        <f t="shared" si="5"/>
        <v>281</v>
      </c>
      <c r="AO40" s="369">
        <f t="shared" si="5"/>
        <v>89</v>
      </c>
      <c r="AP40" s="370">
        <f t="shared" si="5"/>
        <v>215</v>
      </c>
      <c r="AQ40" s="380">
        <f t="shared" si="3"/>
        <v>585</v>
      </c>
      <c r="AS40" s="99"/>
    </row>
    <row r="41" spans="2:45" ht="17.25" customHeight="1" thickBot="1" x14ac:dyDescent="0.3">
      <c r="B41" s="234" t="s">
        <v>58</v>
      </c>
      <c r="C41" s="206" t="s">
        <v>59</v>
      </c>
      <c r="D41" s="60">
        <v>11</v>
      </c>
      <c r="E41" s="61">
        <v>2</v>
      </c>
      <c r="F41" s="62">
        <v>6</v>
      </c>
      <c r="G41" s="63">
        <f>11+2</f>
        <v>13</v>
      </c>
      <c r="H41" s="64">
        <v>0</v>
      </c>
      <c r="I41" s="65">
        <v>1</v>
      </c>
      <c r="J41" s="63">
        <v>10</v>
      </c>
      <c r="K41" s="64">
        <v>1</v>
      </c>
      <c r="L41" s="66">
        <v>1</v>
      </c>
      <c r="M41" s="67">
        <v>17</v>
      </c>
      <c r="N41" s="68">
        <v>0</v>
      </c>
      <c r="O41" s="69">
        <v>2</v>
      </c>
      <c r="P41" s="67">
        <v>12</v>
      </c>
      <c r="Q41" s="68">
        <v>0</v>
      </c>
      <c r="R41" s="69">
        <v>0</v>
      </c>
      <c r="S41" s="67">
        <v>15</v>
      </c>
      <c r="T41" s="68">
        <v>0</v>
      </c>
      <c r="U41" s="69">
        <v>0</v>
      </c>
      <c r="V41" s="67">
        <v>10</v>
      </c>
      <c r="W41" s="68">
        <v>2</v>
      </c>
      <c r="X41" s="69">
        <v>0</v>
      </c>
      <c r="Y41" s="67">
        <v>14</v>
      </c>
      <c r="Z41" s="68">
        <v>1</v>
      </c>
      <c r="AA41" s="69">
        <v>3</v>
      </c>
      <c r="AB41" s="67">
        <v>13</v>
      </c>
      <c r="AC41" s="70">
        <v>0</v>
      </c>
      <c r="AD41" s="69">
        <v>1</v>
      </c>
      <c r="AE41" s="67">
        <v>7</v>
      </c>
      <c r="AF41" s="70">
        <v>0</v>
      </c>
      <c r="AG41" s="69">
        <v>1</v>
      </c>
      <c r="AH41" s="67">
        <v>11</v>
      </c>
      <c r="AI41" s="70">
        <v>1</v>
      </c>
      <c r="AJ41" s="69">
        <v>2</v>
      </c>
      <c r="AK41" s="67">
        <v>8</v>
      </c>
      <c r="AL41" s="70">
        <v>0</v>
      </c>
      <c r="AM41" s="69">
        <v>0</v>
      </c>
      <c r="AN41" s="368">
        <f t="shared" si="5"/>
        <v>141</v>
      </c>
      <c r="AO41" s="369">
        <f t="shared" si="5"/>
        <v>7</v>
      </c>
      <c r="AP41" s="370">
        <f t="shared" si="5"/>
        <v>17</v>
      </c>
      <c r="AQ41" s="379">
        <f t="shared" si="3"/>
        <v>165</v>
      </c>
      <c r="AS41" s="99"/>
    </row>
    <row r="42" spans="2:45" ht="17.25" customHeight="1" thickBot="1" x14ac:dyDescent="0.3">
      <c r="B42" s="235"/>
      <c r="C42" s="143" t="s">
        <v>60</v>
      </c>
      <c r="D42" s="144">
        <v>11</v>
      </c>
      <c r="E42" s="145">
        <v>2</v>
      </c>
      <c r="F42" s="146">
        <v>5</v>
      </c>
      <c r="G42" s="147">
        <v>12</v>
      </c>
      <c r="H42" s="148">
        <v>0</v>
      </c>
      <c r="I42" s="149">
        <v>1</v>
      </c>
      <c r="J42" s="147">
        <v>9</v>
      </c>
      <c r="K42" s="148">
        <v>1</v>
      </c>
      <c r="L42" s="150">
        <v>1</v>
      </c>
      <c r="M42" s="138">
        <v>14</v>
      </c>
      <c r="N42" s="139">
        <v>0</v>
      </c>
      <c r="O42" s="140">
        <v>2</v>
      </c>
      <c r="P42" s="138">
        <v>12</v>
      </c>
      <c r="Q42" s="139">
        <v>0</v>
      </c>
      <c r="R42" s="140">
        <v>0</v>
      </c>
      <c r="S42" s="138">
        <v>15</v>
      </c>
      <c r="T42" s="139">
        <v>0</v>
      </c>
      <c r="U42" s="140">
        <v>0</v>
      </c>
      <c r="V42" s="138">
        <v>15</v>
      </c>
      <c r="W42" s="139">
        <v>2</v>
      </c>
      <c r="X42" s="140">
        <v>0</v>
      </c>
      <c r="Y42" s="138">
        <v>14</v>
      </c>
      <c r="Z42" s="139">
        <v>1</v>
      </c>
      <c r="AA42" s="140">
        <v>3</v>
      </c>
      <c r="AB42" s="138">
        <v>12</v>
      </c>
      <c r="AC42" s="141">
        <v>0</v>
      </c>
      <c r="AD42" s="140">
        <v>1</v>
      </c>
      <c r="AE42" s="138">
        <v>6</v>
      </c>
      <c r="AF42" s="141">
        <v>0</v>
      </c>
      <c r="AG42" s="140">
        <v>1</v>
      </c>
      <c r="AH42" s="138">
        <v>10</v>
      </c>
      <c r="AI42" s="141">
        <v>1</v>
      </c>
      <c r="AJ42" s="140">
        <v>2</v>
      </c>
      <c r="AK42" s="138">
        <v>7</v>
      </c>
      <c r="AL42" s="141">
        <v>0</v>
      </c>
      <c r="AM42" s="140">
        <v>0</v>
      </c>
      <c r="AN42" s="364">
        <f t="shared" si="5"/>
        <v>137</v>
      </c>
      <c r="AO42" s="365">
        <f t="shared" si="5"/>
        <v>7</v>
      </c>
      <c r="AP42" s="371">
        <f t="shared" si="5"/>
        <v>16</v>
      </c>
      <c r="AQ42" s="379">
        <f t="shared" si="3"/>
        <v>160</v>
      </c>
      <c r="AS42" s="99"/>
    </row>
    <row r="43" spans="2:45" ht="17.25" customHeight="1" thickBot="1" x14ac:dyDescent="0.3">
      <c r="B43" s="236"/>
      <c r="C43" s="237" t="s">
        <v>61</v>
      </c>
      <c r="D43" s="238">
        <v>0</v>
      </c>
      <c r="E43" s="239">
        <v>0</v>
      </c>
      <c r="F43" s="240">
        <v>1</v>
      </c>
      <c r="G43" s="241">
        <v>1</v>
      </c>
      <c r="H43" s="242">
        <v>0</v>
      </c>
      <c r="I43" s="243">
        <v>0</v>
      </c>
      <c r="J43" s="244">
        <v>1</v>
      </c>
      <c r="K43" s="242">
        <v>0</v>
      </c>
      <c r="L43" s="245">
        <v>0</v>
      </c>
      <c r="M43" s="246">
        <v>3</v>
      </c>
      <c r="N43" s="247">
        <v>0</v>
      </c>
      <c r="O43" s="248">
        <v>0</v>
      </c>
      <c r="P43" s="246">
        <v>0</v>
      </c>
      <c r="Q43" s="247">
        <v>0</v>
      </c>
      <c r="R43" s="248">
        <v>0</v>
      </c>
      <c r="S43" s="246">
        <v>0</v>
      </c>
      <c r="T43" s="247">
        <v>0</v>
      </c>
      <c r="U43" s="248">
        <v>0</v>
      </c>
      <c r="V43" s="246">
        <v>0</v>
      </c>
      <c r="W43" s="247">
        <v>0</v>
      </c>
      <c r="X43" s="248">
        <v>0</v>
      </c>
      <c r="Y43" s="246">
        <v>0</v>
      </c>
      <c r="Z43" s="247">
        <v>0</v>
      </c>
      <c r="AA43" s="248">
        <v>0</v>
      </c>
      <c r="AB43" s="246">
        <v>1</v>
      </c>
      <c r="AC43" s="249">
        <v>0</v>
      </c>
      <c r="AD43" s="248">
        <v>0</v>
      </c>
      <c r="AE43" s="246">
        <v>1</v>
      </c>
      <c r="AF43" s="249">
        <v>0</v>
      </c>
      <c r="AG43" s="248">
        <v>0</v>
      </c>
      <c r="AH43" s="246">
        <v>1</v>
      </c>
      <c r="AI43" s="249">
        <v>0</v>
      </c>
      <c r="AJ43" s="248">
        <v>0</v>
      </c>
      <c r="AK43" s="246">
        <v>0</v>
      </c>
      <c r="AL43" s="249">
        <v>0</v>
      </c>
      <c r="AM43" s="248">
        <v>0</v>
      </c>
      <c r="AN43" s="364">
        <f t="shared" si="5"/>
        <v>8</v>
      </c>
      <c r="AO43" s="365">
        <f t="shared" si="5"/>
        <v>0</v>
      </c>
      <c r="AP43" s="371">
        <f t="shared" si="5"/>
        <v>1</v>
      </c>
      <c r="AQ43" s="379">
        <f t="shared" si="3"/>
        <v>9</v>
      </c>
      <c r="AS43" s="99"/>
    </row>
    <row r="44" spans="2:45" ht="33" customHeight="1" thickBot="1" x14ac:dyDescent="0.3">
      <c r="B44" s="250" t="s">
        <v>62</v>
      </c>
      <c r="C44" s="251"/>
      <c r="D44" s="252" t="s">
        <v>2</v>
      </c>
      <c r="E44" s="253"/>
      <c r="F44" s="254"/>
      <c r="G44" s="252" t="s">
        <v>3</v>
      </c>
      <c r="H44" s="253"/>
      <c r="I44" s="254"/>
      <c r="J44" s="252" t="s">
        <v>4</v>
      </c>
      <c r="K44" s="253" t="s">
        <v>4</v>
      </c>
      <c r="L44" s="254" t="s">
        <v>4</v>
      </c>
      <c r="M44" s="252" t="s">
        <v>5</v>
      </c>
      <c r="N44" s="253" t="s">
        <v>5</v>
      </c>
      <c r="O44" s="254" t="s">
        <v>5</v>
      </c>
      <c r="P44" s="252" t="s">
        <v>6</v>
      </c>
      <c r="Q44" s="253" t="s">
        <v>6</v>
      </c>
      <c r="R44" s="254" t="s">
        <v>6</v>
      </c>
      <c r="S44" s="252" t="s">
        <v>7</v>
      </c>
      <c r="T44" s="253" t="s">
        <v>7</v>
      </c>
      <c r="U44" s="254" t="s">
        <v>7</v>
      </c>
      <c r="V44" s="252" t="s">
        <v>8</v>
      </c>
      <c r="W44" s="253" t="s">
        <v>8</v>
      </c>
      <c r="X44" s="254" t="s">
        <v>8</v>
      </c>
      <c r="Y44" s="252" t="s">
        <v>9</v>
      </c>
      <c r="Z44" s="253" t="s">
        <v>9</v>
      </c>
      <c r="AA44" s="254" t="s">
        <v>9</v>
      </c>
      <c r="AB44" s="252" t="s">
        <v>10</v>
      </c>
      <c r="AC44" s="253" t="s">
        <v>10</v>
      </c>
      <c r="AD44" s="254" t="s">
        <v>10</v>
      </c>
      <c r="AE44" s="252" t="s">
        <v>11</v>
      </c>
      <c r="AF44" s="253" t="s">
        <v>11</v>
      </c>
      <c r="AG44" s="254" t="s">
        <v>11</v>
      </c>
      <c r="AH44" s="252" t="s">
        <v>12</v>
      </c>
      <c r="AI44" s="253" t="s">
        <v>12</v>
      </c>
      <c r="AJ44" s="254" t="s">
        <v>12</v>
      </c>
      <c r="AK44" s="252" t="s">
        <v>13</v>
      </c>
      <c r="AL44" s="253" t="s">
        <v>13</v>
      </c>
      <c r="AM44" s="254" t="s">
        <v>13</v>
      </c>
      <c r="AN44" s="255" t="s">
        <v>14</v>
      </c>
      <c r="AO44" s="256" t="s">
        <v>15</v>
      </c>
      <c r="AP44" s="257" t="s">
        <v>63</v>
      </c>
      <c r="AQ44" s="258" t="s">
        <v>64</v>
      </c>
    </row>
    <row r="45" spans="2:45" ht="15.75" customHeight="1" thickBot="1" x14ac:dyDescent="0.3">
      <c r="B45" s="259" t="s">
        <v>65</v>
      </c>
      <c r="C45" s="260"/>
      <c r="D45" s="135">
        <v>742</v>
      </c>
      <c r="E45" s="136">
        <v>301</v>
      </c>
      <c r="F45" s="261">
        <v>376</v>
      </c>
      <c r="G45" s="135">
        <v>877</v>
      </c>
      <c r="H45" s="193">
        <v>262</v>
      </c>
      <c r="I45" s="194">
        <v>541</v>
      </c>
      <c r="J45" s="192">
        <v>863</v>
      </c>
      <c r="K45" s="193">
        <v>294</v>
      </c>
      <c r="L45" s="195">
        <v>443</v>
      </c>
      <c r="M45" s="135">
        <v>475</v>
      </c>
      <c r="N45" s="193">
        <v>88</v>
      </c>
      <c r="O45" s="194">
        <v>137</v>
      </c>
      <c r="P45" s="135">
        <v>348</v>
      </c>
      <c r="Q45" s="193">
        <v>58</v>
      </c>
      <c r="R45" s="194">
        <v>98</v>
      </c>
      <c r="S45" s="135">
        <v>210</v>
      </c>
      <c r="T45" s="193">
        <v>78</v>
      </c>
      <c r="U45" s="194">
        <v>96</v>
      </c>
      <c r="V45" s="135">
        <v>258</v>
      </c>
      <c r="W45" s="193">
        <v>102</v>
      </c>
      <c r="X45" s="194">
        <v>114</v>
      </c>
      <c r="Y45" s="135">
        <v>535</v>
      </c>
      <c r="Z45" s="193">
        <v>246</v>
      </c>
      <c r="AA45" s="194">
        <v>303</v>
      </c>
      <c r="AB45" s="135">
        <v>878</v>
      </c>
      <c r="AC45" s="262">
        <v>383</v>
      </c>
      <c r="AD45" s="194">
        <v>539</v>
      </c>
      <c r="AE45" s="135">
        <v>952</v>
      </c>
      <c r="AF45" s="262">
        <v>447</v>
      </c>
      <c r="AG45" s="194">
        <v>565</v>
      </c>
      <c r="AH45" s="135">
        <v>858</v>
      </c>
      <c r="AI45" s="262">
        <v>401</v>
      </c>
      <c r="AJ45" s="194">
        <v>613</v>
      </c>
      <c r="AK45" s="135">
        <v>947</v>
      </c>
      <c r="AL45" s="262">
        <v>255</v>
      </c>
      <c r="AM45" s="194">
        <v>489</v>
      </c>
      <c r="AN45" s="366">
        <f t="shared" ref="AN45:AP79" si="6">D45+G45+J45+M45+P45+S45+V45+Y45+AB45+AE45+AH45+AK45</f>
        <v>7943</v>
      </c>
      <c r="AO45" s="367">
        <f t="shared" si="6"/>
        <v>2915</v>
      </c>
      <c r="AP45" s="372">
        <f t="shared" si="6"/>
        <v>4314</v>
      </c>
      <c r="AQ45" s="374">
        <f>SUM(D45:AM45)</f>
        <v>15172</v>
      </c>
    </row>
    <row r="46" spans="2:45" ht="15.75" customHeight="1" thickBot="1" x14ac:dyDescent="0.3">
      <c r="B46" s="263" t="s">
        <v>66</v>
      </c>
      <c r="C46" s="264"/>
      <c r="D46" s="102">
        <v>637</v>
      </c>
      <c r="E46" s="103">
        <v>297</v>
      </c>
      <c r="F46" s="265">
        <v>354</v>
      </c>
      <c r="G46" s="102">
        <v>760</v>
      </c>
      <c r="H46" s="106">
        <v>259</v>
      </c>
      <c r="I46" s="107">
        <v>511</v>
      </c>
      <c r="J46" s="105">
        <v>560</v>
      </c>
      <c r="K46" s="106">
        <v>247</v>
      </c>
      <c r="L46" s="108">
        <v>379</v>
      </c>
      <c r="M46" s="102">
        <v>251</v>
      </c>
      <c r="N46" s="106">
        <v>76</v>
      </c>
      <c r="O46" s="107">
        <v>134</v>
      </c>
      <c r="P46" s="102">
        <v>201</v>
      </c>
      <c r="Q46" s="106">
        <v>56</v>
      </c>
      <c r="R46" s="107">
        <v>88</v>
      </c>
      <c r="S46" s="102">
        <v>205</v>
      </c>
      <c r="T46" s="106">
        <v>78</v>
      </c>
      <c r="U46" s="107">
        <v>96</v>
      </c>
      <c r="V46" s="102">
        <v>251</v>
      </c>
      <c r="W46" s="106">
        <v>101</v>
      </c>
      <c r="X46" s="107">
        <v>114</v>
      </c>
      <c r="Y46" s="102">
        <v>497</v>
      </c>
      <c r="Z46" s="106">
        <v>236</v>
      </c>
      <c r="AA46" s="107">
        <v>292</v>
      </c>
      <c r="AB46" s="102">
        <v>788</v>
      </c>
      <c r="AC46" s="266">
        <v>362</v>
      </c>
      <c r="AD46" s="107">
        <v>518</v>
      </c>
      <c r="AE46" s="102">
        <v>838</v>
      </c>
      <c r="AF46" s="266">
        <v>408</v>
      </c>
      <c r="AG46" s="107">
        <v>533</v>
      </c>
      <c r="AH46" s="102">
        <v>706</v>
      </c>
      <c r="AI46" s="266">
        <v>348</v>
      </c>
      <c r="AJ46" s="107">
        <v>560</v>
      </c>
      <c r="AK46" s="102">
        <v>756</v>
      </c>
      <c r="AL46" s="266">
        <v>235</v>
      </c>
      <c r="AM46" s="107">
        <v>395</v>
      </c>
      <c r="AN46" s="366">
        <f t="shared" si="6"/>
        <v>6450</v>
      </c>
      <c r="AO46" s="367">
        <f t="shared" si="6"/>
        <v>2703</v>
      </c>
      <c r="AP46" s="372">
        <f t="shared" si="6"/>
        <v>3974</v>
      </c>
      <c r="AQ46" s="374">
        <f t="shared" ref="AQ46:AQ59" si="7">SUM(D46:AM46)</f>
        <v>13127</v>
      </c>
    </row>
    <row r="47" spans="2:45" ht="15.75" customHeight="1" thickBot="1" x14ac:dyDescent="0.3">
      <c r="B47" s="267" t="s">
        <v>67</v>
      </c>
      <c r="C47" s="268"/>
      <c r="D47" s="269">
        <v>85</v>
      </c>
      <c r="E47" s="270">
        <v>17</v>
      </c>
      <c r="F47" s="271">
        <v>69</v>
      </c>
      <c r="G47" s="269">
        <v>117</v>
      </c>
      <c r="H47" s="272">
        <v>31</v>
      </c>
      <c r="I47" s="273">
        <v>128</v>
      </c>
      <c r="J47" s="274">
        <v>115</v>
      </c>
      <c r="K47" s="272">
        <v>19</v>
      </c>
      <c r="L47" s="275">
        <v>93</v>
      </c>
      <c r="M47" s="269">
        <v>58</v>
      </c>
      <c r="N47" s="272">
        <v>0</v>
      </c>
      <c r="O47" s="273">
        <v>15</v>
      </c>
      <c r="P47" s="269">
        <v>41</v>
      </c>
      <c r="Q47" s="272">
        <v>2</v>
      </c>
      <c r="R47" s="273">
        <v>8</v>
      </c>
      <c r="S47" s="269">
        <v>0</v>
      </c>
      <c r="T47" s="272">
        <v>0</v>
      </c>
      <c r="U47" s="273">
        <v>1</v>
      </c>
      <c r="V47" s="269">
        <v>0</v>
      </c>
      <c r="W47" s="272">
        <v>2</v>
      </c>
      <c r="X47" s="273">
        <v>2</v>
      </c>
      <c r="Y47" s="269">
        <v>20</v>
      </c>
      <c r="Z47" s="272">
        <v>8</v>
      </c>
      <c r="AA47" s="273">
        <v>50</v>
      </c>
      <c r="AB47" s="269">
        <v>128</v>
      </c>
      <c r="AC47" s="276">
        <v>46</v>
      </c>
      <c r="AD47" s="273">
        <v>96</v>
      </c>
      <c r="AE47" s="269">
        <v>137</v>
      </c>
      <c r="AF47" s="276">
        <v>31</v>
      </c>
      <c r="AG47" s="273">
        <v>65</v>
      </c>
      <c r="AH47" s="269">
        <v>127</v>
      </c>
      <c r="AI47" s="276">
        <v>49</v>
      </c>
      <c r="AJ47" s="273">
        <v>58</v>
      </c>
      <c r="AK47" s="269">
        <v>97</v>
      </c>
      <c r="AL47" s="276">
        <v>1</v>
      </c>
      <c r="AM47" s="273">
        <v>38</v>
      </c>
      <c r="AN47" s="366">
        <f t="shared" si="6"/>
        <v>925</v>
      </c>
      <c r="AO47" s="367">
        <f t="shared" si="6"/>
        <v>206</v>
      </c>
      <c r="AP47" s="372">
        <f t="shared" si="6"/>
        <v>623</v>
      </c>
      <c r="AQ47" s="374">
        <f t="shared" si="7"/>
        <v>1754</v>
      </c>
    </row>
    <row r="48" spans="2:45" ht="15.75" customHeight="1" thickBot="1" x14ac:dyDescent="0.3">
      <c r="B48" s="277" t="s">
        <v>68</v>
      </c>
      <c r="C48" s="278"/>
      <c r="D48" s="102">
        <v>22</v>
      </c>
      <c r="E48" s="279">
        <v>12</v>
      </c>
      <c r="F48" s="194">
        <v>13</v>
      </c>
      <c r="G48" s="280">
        <v>37</v>
      </c>
      <c r="H48" s="106">
        <v>12</v>
      </c>
      <c r="I48" s="107">
        <v>18</v>
      </c>
      <c r="J48" s="105">
        <v>23</v>
      </c>
      <c r="K48" s="106">
        <v>12</v>
      </c>
      <c r="L48" s="108">
        <v>15</v>
      </c>
      <c r="M48" s="102">
        <v>38</v>
      </c>
      <c r="N48" s="106">
        <v>9</v>
      </c>
      <c r="O48" s="107">
        <v>12</v>
      </c>
      <c r="P48" s="102">
        <v>41</v>
      </c>
      <c r="Q48" s="106">
        <v>8</v>
      </c>
      <c r="R48" s="107">
        <v>6</v>
      </c>
      <c r="S48" s="102">
        <v>30</v>
      </c>
      <c r="T48" s="106">
        <v>23</v>
      </c>
      <c r="U48" s="107">
        <v>14</v>
      </c>
      <c r="V48" s="102">
        <v>31</v>
      </c>
      <c r="W48" s="106">
        <v>11</v>
      </c>
      <c r="X48" s="107">
        <v>20</v>
      </c>
      <c r="Y48" s="102">
        <v>25</v>
      </c>
      <c r="Z48" s="106">
        <v>11</v>
      </c>
      <c r="AA48" s="107">
        <v>18</v>
      </c>
      <c r="AB48" s="102">
        <v>23</v>
      </c>
      <c r="AC48" s="266">
        <v>7</v>
      </c>
      <c r="AD48" s="107">
        <v>19</v>
      </c>
      <c r="AE48" s="102">
        <v>24</v>
      </c>
      <c r="AF48" s="266">
        <v>9</v>
      </c>
      <c r="AG48" s="107">
        <v>6</v>
      </c>
      <c r="AH48" s="102">
        <v>26</v>
      </c>
      <c r="AI48" s="266">
        <v>11</v>
      </c>
      <c r="AJ48" s="107">
        <v>9</v>
      </c>
      <c r="AK48" s="102">
        <v>28</v>
      </c>
      <c r="AL48" s="266">
        <v>10</v>
      </c>
      <c r="AM48" s="107">
        <v>11</v>
      </c>
      <c r="AN48" s="366">
        <f t="shared" si="6"/>
        <v>348</v>
      </c>
      <c r="AO48" s="367">
        <f t="shared" si="6"/>
        <v>135</v>
      </c>
      <c r="AP48" s="372">
        <f t="shared" si="6"/>
        <v>161</v>
      </c>
      <c r="AQ48" s="379">
        <f t="shared" si="7"/>
        <v>644</v>
      </c>
    </row>
    <row r="49" spans="2:43" ht="18.75" customHeight="1" thickBot="1" x14ac:dyDescent="0.3">
      <c r="B49" s="281" t="s">
        <v>69</v>
      </c>
      <c r="C49" s="282"/>
      <c r="D49" s="144">
        <v>8</v>
      </c>
      <c r="E49" s="283">
        <v>6</v>
      </c>
      <c r="F49" s="107">
        <v>9</v>
      </c>
      <c r="G49" s="284">
        <v>12</v>
      </c>
      <c r="H49" s="148">
        <v>3</v>
      </c>
      <c r="I49" s="149">
        <v>5</v>
      </c>
      <c r="J49" s="147">
        <v>5</v>
      </c>
      <c r="K49" s="148">
        <v>5</v>
      </c>
      <c r="L49" s="150">
        <v>10</v>
      </c>
      <c r="M49" s="144">
        <v>14</v>
      </c>
      <c r="N49" s="148">
        <v>9</v>
      </c>
      <c r="O49" s="149">
        <v>5</v>
      </c>
      <c r="P49" s="144">
        <v>9</v>
      </c>
      <c r="Q49" s="148">
        <v>3</v>
      </c>
      <c r="R49" s="149">
        <v>12</v>
      </c>
      <c r="S49" s="144">
        <v>14</v>
      </c>
      <c r="T49" s="148">
        <v>7</v>
      </c>
      <c r="U49" s="149">
        <v>13</v>
      </c>
      <c r="V49" s="144">
        <v>17</v>
      </c>
      <c r="W49" s="148">
        <v>5</v>
      </c>
      <c r="X49" s="149">
        <v>12</v>
      </c>
      <c r="Y49" s="144">
        <v>9</v>
      </c>
      <c r="Z49" s="148">
        <v>9</v>
      </c>
      <c r="AA49" s="149">
        <v>9</v>
      </c>
      <c r="AB49" s="144">
        <v>8</v>
      </c>
      <c r="AC49" s="156">
        <v>6</v>
      </c>
      <c r="AD49" s="149">
        <v>5</v>
      </c>
      <c r="AE49" s="144">
        <v>9</v>
      </c>
      <c r="AF49" s="156">
        <v>9</v>
      </c>
      <c r="AG49" s="149">
        <v>0</v>
      </c>
      <c r="AH49" s="144">
        <v>9</v>
      </c>
      <c r="AI49" s="156">
        <v>6</v>
      </c>
      <c r="AJ49" s="149">
        <v>8</v>
      </c>
      <c r="AK49" s="144">
        <v>7</v>
      </c>
      <c r="AL49" s="156">
        <v>3</v>
      </c>
      <c r="AM49" s="149">
        <v>13</v>
      </c>
      <c r="AN49" s="366">
        <f t="shared" si="6"/>
        <v>121</v>
      </c>
      <c r="AO49" s="367">
        <f t="shared" si="6"/>
        <v>71</v>
      </c>
      <c r="AP49" s="372">
        <f t="shared" si="6"/>
        <v>101</v>
      </c>
      <c r="AQ49" s="379">
        <f t="shared" si="7"/>
        <v>293</v>
      </c>
    </row>
    <row r="50" spans="2:43" ht="18.75" customHeight="1" thickBot="1" x14ac:dyDescent="0.3">
      <c r="B50" s="285" t="s">
        <v>70</v>
      </c>
      <c r="C50" s="286"/>
      <c r="D50" s="238">
        <v>2</v>
      </c>
      <c r="E50" s="287">
        <v>0</v>
      </c>
      <c r="F50" s="288">
        <v>0</v>
      </c>
      <c r="G50" s="289">
        <v>3</v>
      </c>
      <c r="H50" s="242">
        <v>2</v>
      </c>
      <c r="I50" s="243">
        <v>0</v>
      </c>
      <c r="J50" s="241">
        <v>4</v>
      </c>
      <c r="K50" s="242">
        <v>0</v>
      </c>
      <c r="L50" s="245">
        <v>0</v>
      </c>
      <c r="M50" s="238">
        <v>1</v>
      </c>
      <c r="N50" s="242">
        <v>1</v>
      </c>
      <c r="O50" s="243">
        <v>0</v>
      </c>
      <c r="P50" s="238">
        <v>0</v>
      </c>
      <c r="Q50" s="242">
        <v>0</v>
      </c>
      <c r="R50" s="243">
        <v>0</v>
      </c>
      <c r="S50" s="238">
        <v>0</v>
      </c>
      <c r="T50" s="242">
        <v>0</v>
      </c>
      <c r="U50" s="243">
        <v>0</v>
      </c>
      <c r="V50" s="238">
        <v>3</v>
      </c>
      <c r="W50" s="242">
        <v>1</v>
      </c>
      <c r="X50" s="243">
        <v>0</v>
      </c>
      <c r="Y50" s="238">
        <v>2</v>
      </c>
      <c r="Z50" s="242">
        <v>1</v>
      </c>
      <c r="AA50" s="243">
        <v>0</v>
      </c>
      <c r="AB50" s="238">
        <v>3</v>
      </c>
      <c r="AC50" s="290">
        <v>0</v>
      </c>
      <c r="AD50" s="243">
        <v>0</v>
      </c>
      <c r="AE50" s="238">
        <v>1</v>
      </c>
      <c r="AF50" s="290">
        <v>2</v>
      </c>
      <c r="AG50" s="243">
        <v>6</v>
      </c>
      <c r="AH50" s="238">
        <v>3</v>
      </c>
      <c r="AI50" s="290">
        <v>0</v>
      </c>
      <c r="AJ50" s="243">
        <v>0</v>
      </c>
      <c r="AK50" s="238">
        <v>0</v>
      </c>
      <c r="AL50" s="290">
        <v>1</v>
      </c>
      <c r="AM50" s="243">
        <v>0</v>
      </c>
      <c r="AN50" s="366">
        <f t="shared" si="6"/>
        <v>22</v>
      </c>
      <c r="AO50" s="367">
        <f t="shared" si="6"/>
        <v>8</v>
      </c>
      <c r="AP50" s="372">
        <f t="shared" si="6"/>
        <v>6</v>
      </c>
      <c r="AQ50" s="379">
        <f t="shared" si="7"/>
        <v>36</v>
      </c>
    </row>
    <row r="51" spans="2:43" ht="19.8" thickBot="1" x14ac:dyDescent="0.3">
      <c r="B51" s="291" t="s">
        <v>71</v>
      </c>
      <c r="C51" s="292"/>
      <c r="D51" s="157">
        <v>60</v>
      </c>
      <c r="E51" s="293">
        <v>38</v>
      </c>
      <c r="F51" s="294">
        <v>13</v>
      </c>
      <c r="G51" s="157">
        <v>47</v>
      </c>
      <c r="H51" s="295">
        <v>29</v>
      </c>
      <c r="I51" s="159">
        <v>29</v>
      </c>
      <c r="J51" s="296">
        <v>61</v>
      </c>
      <c r="K51" s="295">
        <v>35</v>
      </c>
      <c r="L51" s="294">
        <v>37</v>
      </c>
      <c r="M51" s="157">
        <v>50</v>
      </c>
      <c r="N51" s="295">
        <v>34</v>
      </c>
      <c r="O51" s="159">
        <v>24</v>
      </c>
      <c r="P51" s="157">
        <v>42</v>
      </c>
      <c r="Q51" s="295">
        <v>21</v>
      </c>
      <c r="R51" s="159">
        <v>38</v>
      </c>
      <c r="S51" s="157">
        <v>46</v>
      </c>
      <c r="T51" s="295">
        <v>25</v>
      </c>
      <c r="U51" s="159">
        <v>38</v>
      </c>
      <c r="V51" s="157">
        <v>59</v>
      </c>
      <c r="W51" s="295">
        <v>39</v>
      </c>
      <c r="X51" s="159">
        <v>44</v>
      </c>
      <c r="Y51" s="157">
        <v>53</v>
      </c>
      <c r="Z51" s="295">
        <v>40</v>
      </c>
      <c r="AA51" s="159">
        <v>36</v>
      </c>
      <c r="AB51" s="157">
        <v>46</v>
      </c>
      <c r="AC51" s="158">
        <v>36</v>
      </c>
      <c r="AD51" s="159">
        <v>42</v>
      </c>
      <c r="AE51" s="157">
        <v>65</v>
      </c>
      <c r="AF51" s="158">
        <v>31</v>
      </c>
      <c r="AG51" s="159">
        <v>43</v>
      </c>
      <c r="AH51" s="157">
        <v>59</v>
      </c>
      <c r="AI51" s="158">
        <v>19</v>
      </c>
      <c r="AJ51" s="159">
        <v>30</v>
      </c>
      <c r="AK51" s="157">
        <v>57</v>
      </c>
      <c r="AL51" s="158">
        <v>22</v>
      </c>
      <c r="AM51" s="159">
        <v>22</v>
      </c>
      <c r="AN51" s="366">
        <f t="shared" si="6"/>
        <v>645</v>
      </c>
      <c r="AO51" s="367">
        <f t="shared" si="6"/>
        <v>369</v>
      </c>
      <c r="AP51" s="372">
        <f t="shared" si="6"/>
        <v>396</v>
      </c>
      <c r="AQ51" s="379">
        <f t="shared" si="7"/>
        <v>1410</v>
      </c>
    </row>
    <row r="52" spans="2:43" ht="21.6" customHeight="1" thickBot="1" x14ac:dyDescent="0.3">
      <c r="B52" s="291" t="s">
        <v>72</v>
      </c>
      <c r="C52" s="292"/>
      <c r="D52" s="157">
        <v>19</v>
      </c>
      <c r="E52" s="293">
        <v>6</v>
      </c>
      <c r="F52" s="294">
        <v>4</v>
      </c>
      <c r="G52" s="157">
        <v>23</v>
      </c>
      <c r="H52" s="295">
        <v>9</v>
      </c>
      <c r="I52" s="159">
        <v>7</v>
      </c>
      <c r="J52" s="296">
        <v>19</v>
      </c>
      <c r="K52" s="295">
        <v>6</v>
      </c>
      <c r="L52" s="294">
        <v>1</v>
      </c>
      <c r="M52" s="157">
        <v>25</v>
      </c>
      <c r="N52" s="295">
        <v>0</v>
      </c>
      <c r="O52" s="297">
        <v>0</v>
      </c>
      <c r="P52" s="157">
        <v>23</v>
      </c>
      <c r="Q52" s="295">
        <v>12</v>
      </c>
      <c r="R52" s="159">
        <v>4</v>
      </c>
      <c r="S52" s="157">
        <v>17</v>
      </c>
      <c r="T52" s="295">
        <v>8</v>
      </c>
      <c r="U52" s="159">
        <v>10</v>
      </c>
      <c r="V52" s="157">
        <v>24</v>
      </c>
      <c r="W52" s="295">
        <v>13</v>
      </c>
      <c r="X52" s="159">
        <v>11</v>
      </c>
      <c r="Y52" s="157">
        <v>23</v>
      </c>
      <c r="Z52" s="295">
        <v>17</v>
      </c>
      <c r="AA52" s="159">
        <v>11</v>
      </c>
      <c r="AB52" s="157">
        <v>11</v>
      </c>
      <c r="AC52" s="158">
        <v>3</v>
      </c>
      <c r="AD52" s="159">
        <v>6</v>
      </c>
      <c r="AE52" s="157">
        <v>20</v>
      </c>
      <c r="AF52" s="158">
        <v>10</v>
      </c>
      <c r="AG52" s="159">
        <v>2</v>
      </c>
      <c r="AH52" s="157">
        <v>26</v>
      </c>
      <c r="AI52" s="158">
        <v>13</v>
      </c>
      <c r="AJ52" s="159">
        <v>8</v>
      </c>
      <c r="AK52" s="157">
        <v>19</v>
      </c>
      <c r="AL52" s="158">
        <v>9</v>
      </c>
      <c r="AM52" s="159">
        <v>6</v>
      </c>
      <c r="AN52" s="366">
        <f t="shared" si="6"/>
        <v>249</v>
      </c>
      <c r="AO52" s="367">
        <f t="shared" si="6"/>
        <v>106</v>
      </c>
      <c r="AP52" s="372">
        <f t="shared" si="6"/>
        <v>70</v>
      </c>
      <c r="AQ52" s="379">
        <f t="shared" si="7"/>
        <v>425</v>
      </c>
    </row>
    <row r="53" spans="2:43" ht="15.75" customHeight="1" thickBot="1" x14ac:dyDescent="0.3">
      <c r="B53" s="291" t="s">
        <v>73</v>
      </c>
      <c r="C53" s="298"/>
      <c r="D53" s="157">
        <v>7</v>
      </c>
      <c r="E53" s="293">
        <v>3</v>
      </c>
      <c r="F53" s="294">
        <v>3</v>
      </c>
      <c r="G53" s="157">
        <v>5</v>
      </c>
      <c r="H53" s="295">
        <v>6</v>
      </c>
      <c r="I53" s="159">
        <v>3</v>
      </c>
      <c r="J53" s="296">
        <v>3</v>
      </c>
      <c r="K53" s="295">
        <v>4</v>
      </c>
      <c r="L53" s="294">
        <v>0</v>
      </c>
      <c r="M53" s="157">
        <v>1</v>
      </c>
      <c r="N53" s="295">
        <v>7</v>
      </c>
      <c r="O53" s="159">
        <v>0</v>
      </c>
      <c r="P53" s="157">
        <v>5</v>
      </c>
      <c r="Q53" s="295">
        <v>0</v>
      </c>
      <c r="R53" s="159">
        <v>3</v>
      </c>
      <c r="S53" s="157">
        <v>4</v>
      </c>
      <c r="T53" s="295">
        <v>2</v>
      </c>
      <c r="U53" s="159">
        <v>0</v>
      </c>
      <c r="V53" s="157">
        <v>2</v>
      </c>
      <c r="W53" s="295">
        <v>1</v>
      </c>
      <c r="X53" s="159">
        <v>1</v>
      </c>
      <c r="Y53" s="157">
        <v>2</v>
      </c>
      <c r="Z53" s="295">
        <v>0</v>
      </c>
      <c r="AA53" s="159">
        <v>2</v>
      </c>
      <c r="AB53" s="157">
        <v>0</v>
      </c>
      <c r="AC53" s="158">
        <v>5</v>
      </c>
      <c r="AD53" s="159">
        <v>1</v>
      </c>
      <c r="AE53" s="157">
        <v>3</v>
      </c>
      <c r="AF53" s="158">
        <v>4</v>
      </c>
      <c r="AG53" s="159">
        <v>4</v>
      </c>
      <c r="AH53" s="157">
        <v>5</v>
      </c>
      <c r="AI53" s="158">
        <v>1</v>
      </c>
      <c r="AJ53" s="159">
        <v>4</v>
      </c>
      <c r="AK53" s="157">
        <v>8</v>
      </c>
      <c r="AL53" s="158">
        <v>7</v>
      </c>
      <c r="AM53" s="159">
        <v>2</v>
      </c>
      <c r="AN53" s="366">
        <f t="shared" si="6"/>
        <v>45</v>
      </c>
      <c r="AO53" s="367">
        <f t="shared" si="6"/>
        <v>40</v>
      </c>
      <c r="AP53" s="372">
        <f t="shared" si="6"/>
        <v>23</v>
      </c>
      <c r="AQ53" s="379">
        <f t="shared" si="7"/>
        <v>108</v>
      </c>
    </row>
    <row r="54" spans="2:43" ht="15.75" customHeight="1" thickBot="1" x14ac:dyDescent="0.3">
      <c r="B54" s="299" t="s">
        <v>74</v>
      </c>
      <c r="C54" s="300"/>
      <c r="D54" s="135">
        <f>40+2</f>
        <v>42</v>
      </c>
      <c r="E54" s="136">
        <v>20</v>
      </c>
      <c r="F54" s="194">
        <v>10</v>
      </c>
      <c r="G54" s="135">
        <v>45</v>
      </c>
      <c r="H54" s="193">
        <v>23</v>
      </c>
      <c r="I54" s="194">
        <v>31</v>
      </c>
      <c r="J54" s="192">
        <v>43</v>
      </c>
      <c r="K54" s="193">
        <v>19</v>
      </c>
      <c r="L54" s="195">
        <v>22</v>
      </c>
      <c r="M54" s="135">
        <v>19</v>
      </c>
      <c r="N54" s="193">
        <v>9</v>
      </c>
      <c r="O54" s="194">
        <v>10</v>
      </c>
      <c r="P54" s="135">
        <v>15</v>
      </c>
      <c r="Q54" s="193">
        <v>8</v>
      </c>
      <c r="R54" s="194">
        <v>5</v>
      </c>
      <c r="S54" s="135">
        <v>21</v>
      </c>
      <c r="T54" s="193">
        <v>7</v>
      </c>
      <c r="U54" s="194">
        <v>14</v>
      </c>
      <c r="V54" s="135">
        <v>23</v>
      </c>
      <c r="W54" s="193">
        <v>7</v>
      </c>
      <c r="X54" s="194">
        <v>14</v>
      </c>
      <c r="Y54" s="135">
        <v>42</v>
      </c>
      <c r="Z54" s="193">
        <v>27</v>
      </c>
      <c r="AA54" s="194">
        <v>23</v>
      </c>
      <c r="AB54" s="135">
        <v>37</v>
      </c>
      <c r="AC54" s="262">
        <v>13</v>
      </c>
      <c r="AD54" s="194">
        <v>32</v>
      </c>
      <c r="AE54" s="135">
        <v>50</v>
      </c>
      <c r="AF54" s="262">
        <v>17</v>
      </c>
      <c r="AG54" s="194">
        <v>32</v>
      </c>
      <c r="AH54" s="135">
        <v>40</v>
      </c>
      <c r="AI54" s="262">
        <v>15</v>
      </c>
      <c r="AJ54" s="194">
        <v>24</v>
      </c>
      <c r="AK54" s="157">
        <v>8</v>
      </c>
      <c r="AL54" s="158">
        <v>16</v>
      </c>
      <c r="AM54" s="159">
        <v>22</v>
      </c>
      <c r="AN54" s="366">
        <f t="shared" si="6"/>
        <v>385</v>
      </c>
      <c r="AO54" s="367">
        <f t="shared" si="6"/>
        <v>181</v>
      </c>
      <c r="AP54" s="372">
        <f t="shared" si="6"/>
        <v>239</v>
      </c>
      <c r="AQ54" s="379">
        <f t="shared" si="7"/>
        <v>805</v>
      </c>
    </row>
    <row r="55" spans="2:43" ht="16.5" customHeight="1" thickBot="1" x14ac:dyDescent="0.3">
      <c r="B55" s="301" t="s">
        <v>75</v>
      </c>
      <c r="C55" s="302"/>
      <c r="D55" s="102">
        <v>175</v>
      </c>
      <c r="E55" s="103">
        <v>89</v>
      </c>
      <c r="F55" s="108">
        <v>106</v>
      </c>
      <c r="G55" s="102">
        <v>184</v>
      </c>
      <c r="H55" s="106">
        <v>85</v>
      </c>
      <c r="I55" s="107">
        <v>114</v>
      </c>
      <c r="J55" s="105">
        <v>190</v>
      </c>
      <c r="K55" s="106">
        <v>57</v>
      </c>
      <c r="L55" s="108">
        <v>108</v>
      </c>
      <c r="M55" s="102">
        <v>100</v>
      </c>
      <c r="N55" s="106">
        <v>1</v>
      </c>
      <c r="O55" s="107">
        <v>30</v>
      </c>
      <c r="P55" s="102">
        <v>48</v>
      </c>
      <c r="Q55" s="106">
        <v>0</v>
      </c>
      <c r="R55" s="107">
        <v>8</v>
      </c>
      <c r="S55" s="102">
        <v>1</v>
      </c>
      <c r="T55" s="106">
        <v>0</v>
      </c>
      <c r="U55" s="107">
        <v>1</v>
      </c>
      <c r="V55" s="102">
        <v>1</v>
      </c>
      <c r="W55" s="106">
        <v>0</v>
      </c>
      <c r="X55" s="107">
        <v>0</v>
      </c>
      <c r="Y55" s="102">
        <v>90</v>
      </c>
      <c r="Z55" s="106">
        <v>32</v>
      </c>
      <c r="AA55" s="107">
        <v>69</v>
      </c>
      <c r="AB55" s="102">
        <v>171</v>
      </c>
      <c r="AC55" s="266">
        <v>85</v>
      </c>
      <c r="AD55" s="107">
        <v>134</v>
      </c>
      <c r="AE55" s="102">
        <v>193</v>
      </c>
      <c r="AF55" s="266">
        <v>144</v>
      </c>
      <c r="AG55" s="107">
        <v>172</v>
      </c>
      <c r="AH55" s="102">
        <v>180</v>
      </c>
      <c r="AI55" s="266">
        <v>132</v>
      </c>
      <c r="AJ55" s="107">
        <v>206</v>
      </c>
      <c r="AK55" s="102">
        <v>289</v>
      </c>
      <c r="AL55" s="266">
        <v>87</v>
      </c>
      <c r="AM55" s="107">
        <v>173</v>
      </c>
      <c r="AN55" s="366">
        <f t="shared" si="6"/>
        <v>1622</v>
      </c>
      <c r="AO55" s="367">
        <f t="shared" si="6"/>
        <v>712</v>
      </c>
      <c r="AP55" s="372">
        <f t="shared" si="6"/>
        <v>1121</v>
      </c>
      <c r="AQ55" s="379">
        <f t="shared" si="7"/>
        <v>3455</v>
      </c>
    </row>
    <row r="56" spans="2:43" ht="16.5" customHeight="1" thickBot="1" x14ac:dyDescent="0.3">
      <c r="B56" s="263" t="s">
        <v>76</v>
      </c>
      <c r="C56" s="303"/>
      <c r="D56" s="102">
        <v>7</v>
      </c>
      <c r="E56" s="103">
        <v>1</v>
      </c>
      <c r="F56" s="108">
        <v>3</v>
      </c>
      <c r="G56" s="102">
        <v>18</v>
      </c>
      <c r="H56" s="106">
        <v>2</v>
      </c>
      <c r="I56" s="107">
        <v>5</v>
      </c>
      <c r="J56" s="105">
        <v>18</v>
      </c>
      <c r="K56" s="106">
        <v>2</v>
      </c>
      <c r="L56" s="108">
        <v>3</v>
      </c>
      <c r="M56" s="102">
        <v>6</v>
      </c>
      <c r="N56" s="106">
        <v>0</v>
      </c>
      <c r="O56" s="107">
        <v>1</v>
      </c>
      <c r="P56" s="102">
        <v>5</v>
      </c>
      <c r="Q56" s="106">
        <v>0</v>
      </c>
      <c r="R56" s="107">
        <v>0</v>
      </c>
      <c r="S56" s="102">
        <v>0</v>
      </c>
      <c r="T56" s="106">
        <v>0</v>
      </c>
      <c r="U56" s="107">
        <v>0</v>
      </c>
      <c r="V56" s="102">
        <v>1</v>
      </c>
      <c r="W56" s="106">
        <v>0</v>
      </c>
      <c r="X56" s="107">
        <v>0</v>
      </c>
      <c r="Y56" s="102">
        <v>6</v>
      </c>
      <c r="Z56" s="106">
        <v>3</v>
      </c>
      <c r="AA56" s="107">
        <v>0</v>
      </c>
      <c r="AB56" s="102">
        <v>23</v>
      </c>
      <c r="AC56" s="266">
        <v>2</v>
      </c>
      <c r="AD56" s="107">
        <v>6</v>
      </c>
      <c r="AE56" s="102">
        <v>43</v>
      </c>
      <c r="AF56" s="266">
        <v>5</v>
      </c>
      <c r="AG56" s="107">
        <v>5</v>
      </c>
      <c r="AH56" s="102">
        <v>14</v>
      </c>
      <c r="AI56" s="266">
        <v>3</v>
      </c>
      <c r="AJ56" s="107">
        <v>9</v>
      </c>
      <c r="AK56" s="102">
        <v>48</v>
      </c>
      <c r="AL56" s="266">
        <v>3</v>
      </c>
      <c r="AM56" s="107">
        <v>3</v>
      </c>
      <c r="AN56" s="366">
        <f t="shared" si="6"/>
        <v>189</v>
      </c>
      <c r="AO56" s="367">
        <f t="shared" si="6"/>
        <v>21</v>
      </c>
      <c r="AP56" s="372">
        <f t="shared" si="6"/>
        <v>35</v>
      </c>
      <c r="AQ56" s="379">
        <f t="shared" si="7"/>
        <v>245</v>
      </c>
    </row>
    <row r="57" spans="2:43" ht="16.5" customHeight="1" thickBot="1" x14ac:dyDescent="0.3">
      <c r="B57" s="281" t="s">
        <v>77</v>
      </c>
      <c r="C57" s="282"/>
      <c r="D57" s="102">
        <v>94</v>
      </c>
      <c r="E57" s="103">
        <v>29</v>
      </c>
      <c r="F57" s="108">
        <v>59</v>
      </c>
      <c r="G57" s="102">
        <v>118</v>
      </c>
      <c r="H57" s="106">
        <v>33</v>
      </c>
      <c r="I57" s="107">
        <v>83</v>
      </c>
      <c r="J57" s="105">
        <v>96</v>
      </c>
      <c r="K57" s="106">
        <v>29</v>
      </c>
      <c r="L57" s="108">
        <v>52</v>
      </c>
      <c r="M57" s="102">
        <v>23</v>
      </c>
      <c r="N57" s="106">
        <v>0</v>
      </c>
      <c r="O57" s="107">
        <v>8</v>
      </c>
      <c r="P57" s="102">
        <v>7</v>
      </c>
      <c r="Q57" s="106">
        <v>0</v>
      </c>
      <c r="R57" s="107">
        <v>1</v>
      </c>
      <c r="S57" s="102">
        <v>0</v>
      </c>
      <c r="T57" s="106">
        <v>0</v>
      </c>
      <c r="U57" s="107">
        <v>0</v>
      </c>
      <c r="V57" s="102">
        <v>0</v>
      </c>
      <c r="W57" s="106">
        <v>0</v>
      </c>
      <c r="X57" s="107">
        <v>0</v>
      </c>
      <c r="Y57" s="102">
        <v>39</v>
      </c>
      <c r="Z57" s="106">
        <v>8</v>
      </c>
      <c r="AA57" s="107">
        <v>11</v>
      </c>
      <c r="AB57" s="102">
        <v>80</v>
      </c>
      <c r="AC57" s="266">
        <v>18</v>
      </c>
      <c r="AD57" s="107">
        <v>95</v>
      </c>
      <c r="AE57" s="102">
        <v>101</v>
      </c>
      <c r="AF57" s="266">
        <v>43</v>
      </c>
      <c r="AG57" s="107">
        <v>81</v>
      </c>
      <c r="AH57" s="102">
        <v>36</v>
      </c>
      <c r="AI57" s="266">
        <v>49</v>
      </c>
      <c r="AJ57" s="107">
        <v>98</v>
      </c>
      <c r="AK57" s="102">
        <v>7</v>
      </c>
      <c r="AL57" s="266">
        <v>20</v>
      </c>
      <c r="AM57" s="107">
        <v>60</v>
      </c>
      <c r="AN57" s="366">
        <f t="shared" si="6"/>
        <v>601</v>
      </c>
      <c r="AO57" s="367">
        <f t="shared" si="6"/>
        <v>229</v>
      </c>
      <c r="AP57" s="372">
        <f t="shared" si="6"/>
        <v>548</v>
      </c>
      <c r="AQ57" s="379">
        <f t="shared" si="7"/>
        <v>1378</v>
      </c>
    </row>
    <row r="58" spans="2:43" ht="18" customHeight="1" thickBot="1" x14ac:dyDescent="0.3">
      <c r="B58" s="267" t="s">
        <v>78</v>
      </c>
      <c r="C58" s="268"/>
      <c r="D58" s="269">
        <v>42</v>
      </c>
      <c r="E58" s="270">
        <v>8</v>
      </c>
      <c r="F58" s="275">
        <v>16</v>
      </c>
      <c r="G58" s="269">
        <v>62</v>
      </c>
      <c r="H58" s="272">
        <v>26</v>
      </c>
      <c r="I58" s="273">
        <v>17</v>
      </c>
      <c r="J58" s="274">
        <v>104</v>
      </c>
      <c r="K58" s="272">
        <v>29</v>
      </c>
      <c r="L58" s="275">
        <v>10</v>
      </c>
      <c r="M58" s="269">
        <f>(23+2)+16</f>
        <v>41</v>
      </c>
      <c r="N58" s="272">
        <v>2</v>
      </c>
      <c r="O58" s="273">
        <v>1</v>
      </c>
      <c r="P58" s="269">
        <v>24</v>
      </c>
      <c r="Q58" s="272">
        <v>0</v>
      </c>
      <c r="R58" s="273">
        <v>1</v>
      </c>
      <c r="S58" s="269">
        <v>21</v>
      </c>
      <c r="T58" s="272">
        <v>0</v>
      </c>
      <c r="U58" s="273">
        <v>1</v>
      </c>
      <c r="V58" s="269">
        <v>16</v>
      </c>
      <c r="W58" s="272">
        <v>0</v>
      </c>
      <c r="X58" s="273">
        <v>1</v>
      </c>
      <c r="Y58" s="269">
        <v>36</v>
      </c>
      <c r="Z58" s="272">
        <v>13</v>
      </c>
      <c r="AA58" s="273">
        <v>13</v>
      </c>
      <c r="AB58" s="269">
        <v>26</v>
      </c>
      <c r="AC58" s="276">
        <v>14</v>
      </c>
      <c r="AD58" s="273">
        <v>20</v>
      </c>
      <c r="AE58" s="269">
        <v>102</v>
      </c>
      <c r="AF58" s="276">
        <v>16</v>
      </c>
      <c r="AG58" s="273">
        <v>22</v>
      </c>
      <c r="AH58" s="269">
        <v>52</v>
      </c>
      <c r="AI58" s="276">
        <v>8</v>
      </c>
      <c r="AJ58" s="273">
        <v>16</v>
      </c>
      <c r="AK58" s="269">
        <v>85</v>
      </c>
      <c r="AL58" s="276">
        <v>6</v>
      </c>
      <c r="AM58" s="273">
        <v>16</v>
      </c>
      <c r="AN58" s="366">
        <f t="shared" si="6"/>
        <v>611</v>
      </c>
      <c r="AO58" s="367">
        <f t="shared" si="6"/>
        <v>122</v>
      </c>
      <c r="AP58" s="372">
        <f t="shared" si="6"/>
        <v>134</v>
      </c>
      <c r="AQ58" s="379">
        <f t="shared" si="7"/>
        <v>867</v>
      </c>
    </row>
    <row r="59" spans="2:43" ht="18" customHeight="1" thickBot="1" x14ac:dyDescent="0.3">
      <c r="B59" s="291" t="s">
        <v>79</v>
      </c>
      <c r="C59" s="298"/>
      <c r="D59" s="304">
        <v>19</v>
      </c>
      <c r="E59" s="305">
        <v>3</v>
      </c>
      <c r="F59" s="306">
        <v>1</v>
      </c>
      <c r="G59" s="304">
        <v>31</v>
      </c>
      <c r="H59" s="307">
        <v>2</v>
      </c>
      <c r="I59" s="308">
        <v>4</v>
      </c>
      <c r="J59" s="274">
        <f>(5+8+7)+20</f>
        <v>40</v>
      </c>
      <c r="K59" s="307">
        <v>2</v>
      </c>
      <c r="L59" s="309">
        <v>1</v>
      </c>
      <c r="M59" s="304">
        <v>9</v>
      </c>
      <c r="N59" s="307">
        <v>0</v>
      </c>
      <c r="O59" s="308">
        <v>0</v>
      </c>
      <c r="P59" s="304">
        <v>13</v>
      </c>
      <c r="Q59" s="307">
        <v>0</v>
      </c>
      <c r="R59" s="308">
        <v>1</v>
      </c>
      <c r="S59" s="304">
        <v>4</v>
      </c>
      <c r="T59" s="307">
        <v>0</v>
      </c>
      <c r="U59" s="308">
        <v>0</v>
      </c>
      <c r="V59" s="304">
        <v>9</v>
      </c>
      <c r="W59" s="307">
        <v>6</v>
      </c>
      <c r="X59" s="308">
        <v>0</v>
      </c>
      <c r="Y59" s="304">
        <v>31</v>
      </c>
      <c r="Z59" s="307">
        <v>2</v>
      </c>
      <c r="AA59" s="308">
        <v>5</v>
      </c>
      <c r="AB59" s="304">
        <v>12</v>
      </c>
      <c r="AC59" s="310">
        <v>3</v>
      </c>
      <c r="AD59" s="308">
        <v>4</v>
      </c>
      <c r="AE59" s="304">
        <v>11</v>
      </c>
      <c r="AF59" s="310">
        <v>4</v>
      </c>
      <c r="AG59" s="308">
        <v>6</v>
      </c>
      <c r="AH59" s="304">
        <v>3</v>
      </c>
      <c r="AI59" s="310">
        <v>6</v>
      </c>
      <c r="AJ59" s="308">
        <v>4</v>
      </c>
      <c r="AK59" s="304">
        <v>14</v>
      </c>
      <c r="AL59" s="310">
        <v>5</v>
      </c>
      <c r="AM59" s="308">
        <v>1</v>
      </c>
      <c r="AN59" s="366">
        <f t="shared" si="6"/>
        <v>196</v>
      </c>
      <c r="AO59" s="367">
        <f t="shared" si="6"/>
        <v>33</v>
      </c>
      <c r="AP59" s="362">
        <f t="shared" si="6"/>
        <v>27</v>
      </c>
      <c r="AQ59" s="379">
        <f t="shared" si="7"/>
        <v>256</v>
      </c>
    </row>
    <row r="60" spans="2:43" ht="31.8" customHeight="1" thickBot="1" x14ac:dyDescent="0.3">
      <c r="B60" s="250" t="s">
        <v>80</v>
      </c>
      <c r="C60" s="251"/>
      <c r="D60" s="252" t="s">
        <v>2</v>
      </c>
      <c r="E60" s="253"/>
      <c r="F60" s="254"/>
      <c r="G60" s="252" t="s">
        <v>3</v>
      </c>
      <c r="H60" s="253"/>
      <c r="I60" s="254"/>
      <c r="J60" s="252" t="s">
        <v>4</v>
      </c>
      <c r="K60" s="253" t="s">
        <v>4</v>
      </c>
      <c r="L60" s="254" t="s">
        <v>4</v>
      </c>
      <c r="M60" s="252" t="s">
        <v>5</v>
      </c>
      <c r="N60" s="253" t="s">
        <v>5</v>
      </c>
      <c r="O60" s="254" t="s">
        <v>5</v>
      </c>
      <c r="P60" s="252" t="s">
        <v>6</v>
      </c>
      <c r="Q60" s="253" t="s">
        <v>6</v>
      </c>
      <c r="R60" s="254" t="s">
        <v>6</v>
      </c>
      <c r="S60" s="252" t="s">
        <v>7</v>
      </c>
      <c r="T60" s="253" t="s">
        <v>7</v>
      </c>
      <c r="U60" s="254" t="s">
        <v>7</v>
      </c>
      <c r="V60" s="252" t="s">
        <v>8</v>
      </c>
      <c r="W60" s="253" t="s">
        <v>8</v>
      </c>
      <c r="X60" s="254" t="s">
        <v>8</v>
      </c>
      <c r="Y60" s="252" t="s">
        <v>9</v>
      </c>
      <c r="Z60" s="253" t="s">
        <v>9</v>
      </c>
      <c r="AA60" s="254" t="s">
        <v>9</v>
      </c>
      <c r="AB60" s="252" t="s">
        <v>10</v>
      </c>
      <c r="AC60" s="253" t="s">
        <v>10</v>
      </c>
      <c r="AD60" s="254" t="s">
        <v>10</v>
      </c>
      <c r="AE60" s="252" t="s">
        <v>11</v>
      </c>
      <c r="AF60" s="253" t="s">
        <v>11</v>
      </c>
      <c r="AG60" s="254" t="s">
        <v>11</v>
      </c>
      <c r="AH60" s="252" t="s">
        <v>12</v>
      </c>
      <c r="AI60" s="253" t="s">
        <v>12</v>
      </c>
      <c r="AJ60" s="254" t="s">
        <v>12</v>
      </c>
      <c r="AK60" s="252" t="s">
        <v>13</v>
      </c>
      <c r="AL60" s="253" t="s">
        <v>13</v>
      </c>
      <c r="AM60" s="254" t="s">
        <v>13</v>
      </c>
      <c r="AN60" s="255" t="s">
        <v>14</v>
      </c>
      <c r="AO60" s="256" t="s">
        <v>15</v>
      </c>
      <c r="AP60" s="257" t="s">
        <v>63</v>
      </c>
      <c r="AQ60" s="311" t="s">
        <v>64</v>
      </c>
    </row>
    <row r="61" spans="2:43" ht="16.5" customHeight="1" thickBot="1" x14ac:dyDescent="0.3">
      <c r="B61" s="301" t="s">
        <v>81</v>
      </c>
      <c r="C61" s="302"/>
      <c r="D61" s="102">
        <v>23</v>
      </c>
      <c r="E61" s="103">
        <v>15</v>
      </c>
      <c r="F61" s="312">
        <v>3</v>
      </c>
      <c r="G61" s="102">
        <v>26</v>
      </c>
      <c r="H61" s="106">
        <v>14</v>
      </c>
      <c r="I61" s="107">
        <v>7</v>
      </c>
      <c r="J61" s="105">
        <v>17</v>
      </c>
      <c r="K61" s="106">
        <v>19</v>
      </c>
      <c r="L61" s="108">
        <v>7</v>
      </c>
      <c r="M61" s="109">
        <v>12</v>
      </c>
      <c r="N61" s="110">
        <v>6</v>
      </c>
      <c r="O61" s="111">
        <v>2</v>
      </c>
      <c r="P61" s="109">
        <v>9</v>
      </c>
      <c r="Q61" s="110">
        <v>1</v>
      </c>
      <c r="R61" s="111">
        <v>1</v>
      </c>
      <c r="S61" s="109">
        <v>2</v>
      </c>
      <c r="T61" s="110">
        <v>2</v>
      </c>
      <c r="U61" s="111">
        <v>2</v>
      </c>
      <c r="V61" s="109">
        <v>13</v>
      </c>
      <c r="W61" s="110">
        <v>6</v>
      </c>
      <c r="X61" s="111">
        <v>3</v>
      </c>
      <c r="Y61" s="109">
        <v>20</v>
      </c>
      <c r="Z61" s="110">
        <v>20</v>
      </c>
      <c r="AA61" s="111">
        <v>8</v>
      </c>
      <c r="AB61" s="109">
        <v>41</v>
      </c>
      <c r="AC61" s="112">
        <v>28</v>
      </c>
      <c r="AD61" s="111">
        <v>24</v>
      </c>
      <c r="AE61" s="109">
        <v>49</v>
      </c>
      <c r="AF61" s="112">
        <v>43</v>
      </c>
      <c r="AG61" s="111">
        <v>26</v>
      </c>
      <c r="AH61" s="109">
        <v>36</v>
      </c>
      <c r="AI61" s="112">
        <v>11</v>
      </c>
      <c r="AJ61" s="111">
        <v>43</v>
      </c>
      <c r="AK61" s="109">
        <v>29</v>
      </c>
      <c r="AL61" s="112">
        <v>13</v>
      </c>
      <c r="AM61" s="111">
        <v>18</v>
      </c>
      <c r="AN61" s="366">
        <f t="shared" si="6"/>
        <v>277</v>
      </c>
      <c r="AO61" s="367">
        <f t="shared" si="6"/>
        <v>178</v>
      </c>
      <c r="AP61" s="372">
        <f t="shared" si="6"/>
        <v>144</v>
      </c>
      <c r="AQ61" s="379">
        <f t="shared" ref="AQ61:AQ65" si="8">SUM(D61:AM61)</f>
        <v>599</v>
      </c>
    </row>
    <row r="62" spans="2:43" ht="15.75" customHeight="1" thickBot="1" x14ac:dyDescent="0.3">
      <c r="B62" s="263" t="s">
        <v>82</v>
      </c>
      <c r="C62" s="303"/>
      <c r="D62" s="144">
        <v>6</v>
      </c>
      <c r="E62" s="145">
        <v>0</v>
      </c>
      <c r="F62" s="265">
        <v>0</v>
      </c>
      <c r="G62" s="144">
        <v>4</v>
      </c>
      <c r="H62" s="148">
        <v>4</v>
      </c>
      <c r="I62" s="149">
        <v>4</v>
      </c>
      <c r="J62" s="147">
        <v>2</v>
      </c>
      <c r="K62" s="148">
        <v>0</v>
      </c>
      <c r="L62" s="150">
        <v>2</v>
      </c>
      <c r="M62" s="138">
        <v>0</v>
      </c>
      <c r="N62" s="139">
        <v>1</v>
      </c>
      <c r="O62" s="140">
        <v>0</v>
      </c>
      <c r="P62" s="138">
        <v>2</v>
      </c>
      <c r="Q62" s="139">
        <v>0</v>
      </c>
      <c r="R62" s="140">
        <v>0</v>
      </c>
      <c r="S62" s="138">
        <v>1</v>
      </c>
      <c r="T62" s="139">
        <v>0</v>
      </c>
      <c r="U62" s="140">
        <v>0</v>
      </c>
      <c r="V62" s="138">
        <v>0</v>
      </c>
      <c r="W62" s="139">
        <v>0</v>
      </c>
      <c r="X62" s="140">
        <v>0</v>
      </c>
      <c r="Y62" s="138">
        <v>7</v>
      </c>
      <c r="Z62" s="139">
        <v>3</v>
      </c>
      <c r="AA62" s="140">
        <v>2</v>
      </c>
      <c r="AB62" s="138">
        <v>13</v>
      </c>
      <c r="AC62" s="141">
        <v>10</v>
      </c>
      <c r="AD62" s="140">
        <v>4</v>
      </c>
      <c r="AE62" s="138">
        <v>7</v>
      </c>
      <c r="AF62" s="141">
        <v>14</v>
      </c>
      <c r="AG62" s="140">
        <v>6</v>
      </c>
      <c r="AH62" s="138">
        <v>2</v>
      </c>
      <c r="AI62" s="141">
        <v>2</v>
      </c>
      <c r="AJ62" s="140">
        <v>1</v>
      </c>
      <c r="AK62" s="138">
        <v>8</v>
      </c>
      <c r="AL62" s="141">
        <v>4</v>
      </c>
      <c r="AM62" s="140">
        <v>1</v>
      </c>
      <c r="AN62" s="366">
        <f t="shared" si="6"/>
        <v>52</v>
      </c>
      <c r="AO62" s="367">
        <f t="shared" si="6"/>
        <v>38</v>
      </c>
      <c r="AP62" s="372">
        <f t="shared" si="6"/>
        <v>20</v>
      </c>
      <c r="AQ62" s="379">
        <f t="shared" si="8"/>
        <v>110</v>
      </c>
    </row>
    <row r="63" spans="2:43" ht="18.75" customHeight="1" thickBot="1" x14ac:dyDescent="0.3">
      <c r="B63" s="263" t="s">
        <v>83</v>
      </c>
      <c r="C63" s="303"/>
      <c r="D63" s="144">
        <v>1</v>
      </c>
      <c r="E63" s="145">
        <v>3</v>
      </c>
      <c r="F63" s="265">
        <v>3</v>
      </c>
      <c r="G63" s="144">
        <v>10</v>
      </c>
      <c r="H63" s="148">
        <v>2</v>
      </c>
      <c r="I63" s="149">
        <v>2</v>
      </c>
      <c r="J63" s="147">
        <v>4</v>
      </c>
      <c r="K63" s="148">
        <v>5</v>
      </c>
      <c r="L63" s="150">
        <v>1</v>
      </c>
      <c r="M63" s="138">
        <v>2</v>
      </c>
      <c r="N63" s="139">
        <v>1</v>
      </c>
      <c r="O63" s="140">
        <v>1</v>
      </c>
      <c r="P63" s="138">
        <v>6</v>
      </c>
      <c r="Q63" s="139">
        <v>2</v>
      </c>
      <c r="R63" s="140">
        <v>1</v>
      </c>
      <c r="S63" s="138">
        <v>4</v>
      </c>
      <c r="T63" s="139">
        <v>0</v>
      </c>
      <c r="U63" s="140">
        <v>0</v>
      </c>
      <c r="V63" s="138">
        <v>3</v>
      </c>
      <c r="W63" s="139">
        <v>1</v>
      </c>
      <c r="X63" s="140">
        <v>3</v>
      </c>
      <c r="Y63" s="138">
        <v>7</v>
      </c>
      <c r="Z63" s="139">
        <v>5</v>
      </c>
      <c r="AA63" s="140">
        <v>6</v>
      </c>
      <c r="AB63" s="138">
        <v>10</v>
      </c>
      <c r="AC63" s="141">
        <v>11</v>
      </c>
      <c r="AD63" s="140">
        <v>1</v>
      </c>
      <c r="AE63" s="138">
        <v>7</v>
      </c>
      <c r="AF63" s="141">
        <v>5</v>
      </c>
      <c r="AG63" s="140">
        <v>4</v>
      </c>
      <c r="AH63" s="138">
        <v>8</v>
      </c>
      <c r="AI63" s="141">
        <v>9</v>
      </c>
      <c r="AJ63" s="140">
        <v>6</v>
      </c>
      <c r="AK63" s="138">
        <v>7</v>
      </c>
      <c r="AL63" s="141">
        <v>2</v>
      </c>
      <c r="AM63" s="140">
        <v>5</v>
      </c>
      <c r="AN63" s="366">
        <f t="shared" si="6"/>
        <v>69</v>
      </c>
      <c r="AO63" s="367">
        <f t="shared" si="6"/>
        <v>46</v>
      </c>
      <c r="AP63" s="372">
        <f t="shared" si="6"/>
        <v>33</v>
      </c>
      <c r="AQ63" s="379">
        <f t="shared" si="8"/>
        <v>148</v>
      </c>
    </row>
    <row r="64" spans="2:43" ht="15.75" customHeight="1" thickBot="1" x14ac:dyDescent="0.3">
      <c r="B64" s="263" t="s">
        <v>84</v>
      </c>
      <c r="C64" s="303"/>
      <c r="D64" s="144">
        <v>9</v>
      </c>
      <c r="E64" s="145">
        <v>0</v>
      </c>
      <c r="F64" s="265">
        <v>7</v>
      </c>
      <c r="G64" s="144">
        <v>13</v>
      </c>
      <c r="H64" s="148">
        <v>8</v>
      </c>
      <c r="I64" s="149">
        <v>10</v>
      </c>
      <c r="J64" s="147">
        <v>7</v>
      </c>
      <c r="K64" s="148">
        <v>1</v>
      </c>
      <c r="L64" s="150">
        <v>6</v>
      </c>
      <c r="M64" s="138">
        <v>0</v>
      </c>
      <c r="N64" s="139">
        <v>0</v>
      </c>
      <c r="O64" s="140">
        <v>2</v>
      </c>
      <c r="P64" s="138">
        <v>7</v>
      </c>
      <c r="Q64" s="139">
        <v>0</v>
      </c>
      <c r="R64" s="140">
        <v>0</v>
      </c>
      <c r="S64" s="138">
        <v>0</v>
      </c>
      <c r="T64" s="139">
        <v>0</v>
      </c>
      <c r="U64" s="140">
        <v>1</v>
      </c>
      <c r="V64" s="138">
        <v>2</v>
      </c>
      <c r="W64" s="139">
        <v>1</v>
      </c>
      <c r="X64" s="140">
        <v>0</v>
      </c>
      <c r="Y64" s="138">
        <v>4</v>
      </c>
      <c r="Z64" s="139">
        <v>6</v>
      </c>
      <c r="AA64" s="140">
        <v>7</v>
      </c>
      <c r="AB64" s="138">
        <v>18</v>
      </c>
      <c r="AC64" s="141">
        <v>5</v>
      </c>
      <c r="AD64" s="140">
        <v>19</v>
      </c>
      <c r="AE64" s="138">
        <v>21</v>
      </c>
      <c r="AF64" s="141">
        <v>1</v>
      </c>
      <c r="AG64" s="140">
        <v>15</v>
      </c>
      <c r="AH64" s="138">
        <v>9</v>
      </c>
      <c r="AI64" s="141">
        <v>2</v>
      </c>
      <c r="AJ64" s="140">
        <v>6</v>
      </c>
      <c r="AK64" s="138">
        <v>12</v>
      </c>
      <c r="AL64" s="141">
        <v>1</v>
      </c>
      <c r="AM64" s="140">
        <v>10</v>
      </c>
      <c r="AN64" s="366">
        <f t="shared" si="6"/>
        <v>102</v>
      </c>
      <c r="AO64" s="367">
        <f t="shared" si="6"/>
        <v>25</v>
      </c>
      <c r="AP64" s="372">
        <f t="shared" si="6"/>
        <v>83</v>
      </c>
      <c r="AQ64" s="379">
        <f t="shared" si="8"/>
        <v>210</v>
      </c>
    </row>
    <row r="65" spans="2:48" ht="15.75" customHeight="1" thickBot="1" x14ac:dyDescent="0.3">
      <c r="B65" s="267" t="s">
        <v>85</v>
      </c>
      <c r="C65" s="268"/>
      <c r="D65" s="115">
        <v>7</v>
      </c>
      <c r="E65" s="116">
        <v>0</v>
      </c>
      <c r="F65" s="313">
        <v>1</v>
      </c>
      <c r="G65" s="115">
        <v>6</v>
      </c>
      <c r="H65" s="119">
        <v>0</v>
      </c>
      <c r="I65" s="120">
        <v>2</v>
      </c>
      <c r="J65" s="118">
        <v>3</v>
      </c>
      <c r="K65" s="119">
        <v>1</v>
      </c>
      <c r="L65" s="121">
        <v>1</v>
      </c>
      <c r="M65" s="122">
        <v>1</v>
      </c>
      <c r="N65" s="123">
        <v>0</v>
      </c>
      <c r="O65" s="124">
        <v>0</v>
      </c>
      <c r="P65" s="122">
        <v>1</v>
      </c>
      <c r="Q65" s="123">
        <v>0</v>
      </c>
      <c r="R65" s="124">
        <v>1</v>
      </c>
      <c r="S65" s="122">
        <v>0</v>
      </c>
      <c r="T65" s="123">
        <v>0</v>
      </c>
      <c r="U65" s="124">
        <v>0</v>
      </c>
      <c r="V65" s="122">
        <v>1</v>
      </c>
      <c r="W65" s="123">
        <v>1</v>
      </c>
      <c r="X65" s="124">
        <v>0</v>
      </c>
      <c r="Y65" s="122">
        <v>1</v>
      </c>
      <c r="Z65" s="123">
        <v>2</v>
      </c>
      <c r="AA65" s="124">
        <v>2</v>
      </c>
      <c r="AB65" s="122">
        <v>7</v>
      </c>
      <c r="AC65" s="125">
        <v>0</v>
      </c>
      <c r="AD65" s="124">
        <v>0</v>
      </c>
      <c r="AE65" s="122">
        <v>6</v>
      </c>
      <c r="AF65" s="125">
        <v>1</v>
      </c>
      <c r="AG65" s="124">
        <v>1</v>
      </c>
      <c r="AH65" s="122">
        <v>5</v>
      </c>
      <c r="AI65" s="125">
        <v>0</v>
      </c>
      <c r="AJ65" s="124">
        <v>3</v>
      </c>
      <c r="AK65" s="122">
        <v>4</v>
      </c>
      <c r="AL65" s="125">
        <v>1</v>
      </c>
      <c r="AM65" s="124">
        <v>2</v>
      </c>
      <c r="AN65" s="366">
        <f t="shared" si="6"/>
        <v>42</v>
      </c>
      <c r="AO65" s="367">
        <f t="shared" si="6"/>
        <v>6</v>
      </c>
      <c r="AP65" s="372">
        <f t="shared" si="6"/>
        <v>13</v>
      </c>
      <c r="AQ65" s="379">
        <f t="shared" si="8"/>
        <v>61</v>
      </c>
    </row>
    <row r="66" spans="2:48" ht="16.5" customHeight="1" thickBot="1" x14ac:dyDescent="0.3">
      <c r="B66" s="250" t="s">
        <v>86</v>
      </c>
      <c r="C66" s="251"/>
      <c r="D66" s="252" t="s">
        <v>2</v>
      </c>
      <c r="E66" s="253"/>
      <c r="F66" s="254"/>
      <c r="G66" s="252" t="s">
        <v>3</v>
      </c>
      <c r="H66" s="253"/>
      <c r="I66" s="254"/>
      <c r="J66" s="252" t="s">
        <v>4</v>
      </c>
      <c r="K66" s="253" t="s">
        <v>4</v>
      </c>
      <c r="L66" s="254" t="s">
        <v>4</v>
      </c>
      <c r="M66" s="252" t="s">
        <v>5</v>
      </c>
      <c r="N66" s="253" t="s">
        <v>5</v>
      </c>
      <c r="O66" s="254" t="s">
        <v>5</v>
      </c>
      <c r="P66" s="252" t="s">
        <v>6</v>
      </c>
      <c r="Q66" s="253" t="s">
        <v>6</v>
      </c>
      <c r="R66" s="254" t="s">
        <v>6</v>
      </c>
      <c r="S66" s="252" t="s">
        <v>7</v>
      </c>
      <c r="T66" s="253" t="s">
        <v>7</v>
      </c>
      <c r="U66" s="254" t="s">
        <v>7</v>
      </c>
      <c r="V66" s="252" t="s">
        <v>8</v>
      </c>
      <c r="W66" s="253" t="s">
        <v>8</v>
      </c>
      <c r="X66" s="254" t="s">
        <v>8</v>
      </c>
      <c r="Y66" s="252" t="s">
        <v>9</v>
      </c>
      <c r="Z66" s="253" t="s">
        <v>9</v>
      </c>
      <c r="AA66" s="254" t="s">
        <v>9</v>
      </c>
      <c r="AB66" s="252" t="s">
        <v>10</v>
      </c>
      <c r="AC66" s="253" t="s">
        <v>10</v>
      </c>
      <c r="AD66" s="254" t="s">
        <v>10</v>
      </c>
      <c r="AE66" s="252" t="s">
        <v>11</v>
      </c>
      <c r="AF66" s="253" t="s">
        <v>11</v>
      </c>
      <c r="AG66" s="254" t="s">
        <v>11</v>
      </c>
      <c r="AH66" s="252" t="s">
        <v>12</v>
      </c>
      <c r="AI66" s="253" t="s">
        <v>12</v>
      </c>
      <c r="AJ66" s="254" t="s">
        <v>12</v>
      </c>
      <c r="AK66" s="252" t="s">
        <v>13</v>
      </c>
      <c r="AL66" s="253" t="s">
        <v>13</v>
      </c>
      <c r="AM66" s="254" t="s">
        <v>13</v>
      </c>
      <c r="AN66" s="255" t="s">
        <v>14</v>
      </c>
      <c r="AO66" s="256" t="s">
        <v>15</v>
      </c>
      <c r="AP66" s="257" t="s">
        <v>63</v>
      </c>
      <c r="AQ66" s="311" t="s">
        <v>64</v>
      </c>
    </row>
    <row r="67" spans="2:48" ht="16.5" customHeight="1" thickBot="1" x14ac:dyDescent="0.3">
      <c r="B67" s="314" t="s">
        <v>87</v>
      </c>
      <c r="C67" s="315"/>
      <c r="D67" s="102">
        <v>0</v>
      </c>
      <c r="E67" s="103">
        <v>0</v>
      </c>
      <c r="F67" s="312">
        <v>0</v>
      </c>
      <c r="G67" s="102">
        <v>0</v>
      </c>
      <c r="H67" s="106">
        <v>0</v>
      </c>
      <c r="I67" s="107">
        <v>0</v>
      </c>
      <c r="J67" s="105">
        <v>0</v>
      </c>
      <c r="K67" s="106">
        <v>0</v>
      </c>
      <c r="L67" s="108">
        <v>0</v>
      </c>
      <c r="M67" s="102">
        <v>0</v>
      </c>
      <c r="N67" s="106">
        <v>0</v>
      </c>
      <c r="O67" s="107">
        <v>0</v>
      </c>
      <c r="P67" s="102">
        <v>0</v>
      </c>
      <c r="Q67" s="106">
        <v>0</v>
      </c>
      <c r="R67" s="107">
        <v>0</v>
      </c>
      <c r="S67" s="102">
        <v>0</v>
      </c>
      <c r="T67" s="106">
        <v>0</v>
      </c>
      <c r="U67" s="107">
        <v>0</v>
      </c>
      <c r="V67" s="102">
        <v>0</v>
      </c>
      <c r="W67" s="106">
        <v>0</v>
      </c>
      <c r="X67" s="107">
        <v>0</v>
      </c>
      <c r="Y67" s="102">
        <v>0</v>
      </c>
      <c r="Z67" s="106">
        <v>0</v>
      </c>
      <c r="AA67" s="107">
        <v>0</v>
      </c>
      <c r="AB67" s="102">
        <v>0</v>
      </c>
      <c r="AC67" s="266">
        <v>0</v>
      </c>
      <c r="AD67" s="107">
        <v>0</v>
      </c>
      <c r="AE67" s="102">
        <v>0</v>
      </c>
      <c r="AF67" s="266">
        <v>0</v>
      </c>
      <c r="AG67" s="107">
        <v>0</v>
      </c>
      <c r="AH67" s="102">
        <v>0</v>
      </c>
      <c r="AI67" s="316">
        <v>0</v>
      </c>
      <c r="AJ67" s="107">
        <v>0</v>
      </c>
      <c r="AK67" s="102">
        <v>0</v>
      </c>
      <c r="AL67" s="266">
        <v>0</v>
      </c>
      <c r="AM67" s="107">
        <v>0</v>
      </c>
      <c r="AN67" s="364">
        <f t="shared" si="6"/>
        <v>0</v>
      </c>
      <c r="AO67" s="365">
        <f t="shared" si="6"/>
        <v>0</v>
      </c>
      <c r="AP67" s="371">
        <f t="shared" si="6"/>
        <v>0</v>
      </c>
      <c r="AQ67" s="379">
        <f>SUM(D67:AM67)</f>
        <v>0</v>
      </c>
    </row>
    <row r="68" spans="2:48" ht="16.5" customHeight="1" thickBot="1" x14ac:dyDescent="0.3">
      <c r="B68" s="317" t="s">
        <v>88</v>
      </c>
      <c r="C68" s="318"/>
      <c r="D68" s="238">
        <v>0</v>
      </c>
      <c r="E68" s="239">
        <v>0</v>
      </c>
      <c r="F68" s="319">
        <v>0</v>
      </c>
      <c r="G68" s="238">
        <v>4</v>
      </c>
      <c r="H68" s="242">
        <v>0</v>
      </c>
      <c r="I68" s="243">
        <v>0</v>
      </c>
      <c r="J68" s="241">
        <v>0</v>
      </c>
      <c r="K68" s="242">
        <v>0</v>
      </c>
      <c r="L68" s="245">
        <v>0</v>
      </c>
      <c r="M68" s="238">
        <v>0</v>
      </c>
      <c r="N68" s="242">
        <v>0</v>
      </c>
      <c r="O68" s="243">
        <v>0</v>
      </c>
      <c r="P68" s="238">
        <v>0</v>
      </c>
      <c r="Q68" s="242">
        <v>0</v>
      </c>
      <c r="R68" s="243">
        <v>0</v>
      </c>
      <c r="S68" s="238">
        <v>0</v>
      </c>
      <c r="T68" s="242">
        <v>0</v>
      </c>
      <c r="U68" s="243">
        <v>0</v>
      </c>
      <c r="V68" s="238">
        <v>0</v>
      </c>
      <c r="W68" s="242">
        <v>0</v>
      </c>
      <c r="X68" s="243">
        <v>0</v>
      </c>
      <c r="Y68" s="238">
        <v>0</v>
      </c>
      <c r="Z68" s="242">
        <v>0</v>
      </c>
      <c r="AA68" s="243">
        <v>0</v>
      </c>
      <c r="AB68" s="238">
        <v>1</v>
      </c>
      <c r="AC68" s="290">
        <v>0</v>
      </c>
      <c r="AD68" s="243">
        <v>0</v>
      </c>
      <c r="AE68" s="238">
        <v>2</v>
      </c>
      <c r="AF68" s="290">
        <v>0</v>
      </c>
      <c r="AG68" s="243">
        <v>0</v>
      </c>
      <c r="AH68" s="238">
        <v>0</v>
      </c>
      <c r="AI68" s="320">
        <v>0</v>
      </c>
      <c r="AJ68" s="243">
        <v>0</v>
      </c>
      <c r="AK68" s="238">
        <v>0</v>
      </c>
      <c r="AL68" s="290">
        <v>0</v>
      </c>
      <c r="AM68" s="243">
        <v>0</v>
      </c>
      <c r="AN68" s="364">
        <f t="shared" si="6"/>
        <v>7</v>
      </c>
      <c r="AO68" s="365">
        <f t="shared" si="6"/>
        <v>0</v>
      </c>
      <c r="AP68" s="371">
        <f t="shared" si="6"/>
        <v>0</v>
      </c>
      <c r="AQ68" s="379">
        <f>SUM(D68:AM68)</f>
        <v>7</v>
      </c>
    </row>
    <row r="69" spans="2:48" ht="15.75" customHeight="1" thickBot="1" x14ac:dyDescent="0.3">
      <c r="B69" s="250" t="s">
        <v>89</v>
      </c>
      <c r="C69" s="251"/>
      <c r="D69" s="252" t="s">
        <v>2</v>
      </c>
      <c r="E69" s="253"/>
      <c r="F69" s="254"/>
      <c r="G69" s="252" t="s">
        <v>3</v>
      </c>
      <c r="H69" s="253"/>
      <c r="I69" s="254"/>
      <c r="J69" s="252" t="s">
        <v>4</v>
      </c>
      <c r="K69" s="253" t="s">
        <v>4</v>
      </c>
      <c r="L69" s="254" t="s">
        <v>4</v>
      </c>
      <c r="M69" s="252" t="s">
        <v>5</v>
      </c>
      <c r="N69" s="253" t="s">
        <v>5</v>
      </c>
      <c r="O69" s="254" t="s">
        <v>5</v>
      </c>
      <c r="P69" s="252" t="s">
        <v>6</v>
      </c>
      <c r="Q69" s="253" t="s">
        <v>6</v>
      </c>
      <c r="R69" s="254" t="s">
        <v>6</v>
      </c>
      <c r="S69" s="252" t="s">
        <v>7</v>
      </c>
      <c r="T69" s="253" t="s">
        <v>7</v>
      </c>
      <c r="U69" s="254" t="s">
        <v>7</v>
      </c>
      <c r="V69" s="252" t="s">
        <v>8</v>
      </c>
      <c r="W69" s="253" t="s">
        <v>8</v>
      </c>
      <c r="X69" s="254" t="s">
        <v>8</v>
      </c>
      <c r="Y69" s="252" t="s">
        <v>9</v>
      </c>
      <c r="Z69" s="253" t="s">
        <v>9</v>
      </c>
      <c r="AA69" s="254" t="s">
        <v>9</v>
      </c>
      <c r="AB69" s="252" t="s">
        <v>10</v>
      </c>
      <c r="AC69" s="253" t="s">
        <v>10</v>
      </c>
      <c r="AD69" s="254" t="s">
        <v>10</v>
      </c>
      <c r="AE69" s="252" t="s">
        <v>11</v>
      </c>
      <c r="AF69" s="253" t="s">
        <v>11</v>
      </c>
      <c r="AG69" s="254" t="s">
        <v>11</v>
      </c>
      <c r="AH69" s="252" t="s">
        <v>12</v>
      </c>
      <c r="AI69" s="253" t="s">
        <v>12</v>
      </c>
      <c r="AJ69" s="254" t="s">
        <v>12</v>
      </c>
      <c r="AK69" s="252" t="s">
        <v>13</v>
      </c>
      <c r="AL69" s="253" t="s">
        <v>13</v>
      </c>
      <c r="AM69" s="254" t="s">
        <v>13</v>
      </c>
      <c r="AN69" s="255" t="s">
        <v>14</v>
      </c>
      <c r="AO69" s="256" t="s">
        <v>15</v>
      </c>
      <c r="AP69" s="257" t="s">
        <v>63</v>
      </c>
      <c r="AQ69" s="311" t="s">
        <v>64</v>
      </c>
    </row>
    <row r="70" spans="2:48" ht="15.75" customHeight="1" thickBot="1" x14ac:dyDescent="0.3">
      <c r="B70" s="321" t="s">
        <v>90</v>
      </c>
      <c r="C70" s="322"/>
      <c r="D70" s="323">
        <v>2</v>
      </c>
      <c r="E70" s="148">
        <v>0</v>
      </c>
      <c r="F70" s="150">
        <v>1</v>
      </c>
      <c r="G70" s="323">
        <v>4</v>
      </c>
      <c r="H70" s="324">
        <v>0</v>
      </c>
      <c r="I70" s="325">
        <v>1</v>
      </c>
      <c r="J70" s="147">
        <v>4</v>
      </c>
      <c r="K70" s="324">
        <v>0</v>
      </c>
      <c r="L70" s="326">
        <v>0</v>
      </c>
      <c r="M70" s="323">
        <v>0</v>
      </c>
      <c r="N70" s="324">
        <v>0</v>
      </c>
      <c r="O70" s="327">
        <v>0</v>
      </c>
      <c r="P70" s="323">
        <v>0</v>
      </c>
      <c r="Q70" s="324">
        <v>0</v>
      </c>
      <c r="R70" s="327">
        <v>0</v>
      </c>
      <c r="S70" s="323">
        <v>0</v>
      </c>
      <c r="T70" s="324">
        <v>0</v>
      </c>
      <c r="U70" s="327">
        <v>0</v>
      </c>
      <c r="V70" s="323">
        <v>0</v>
      </c>
      <c r="W70" s="324">
        <v>0</v>
      </c>
      <c r="X70" s="327">
        <v>0</v>
      </c>
      <c r="Y70" s="323">
        <v>0</v>
      </c>
      <c r="Z70" s="324">
        <v>0</v>
      </c>
      <c r="AA70" s="327">
        <v>0</v>
      </c>
      <c r="AB70" s="323">
        <v>0</v>
      </c>
      <c r="AC70" s="328">
        <v>0</v>
      </c>
      <c r="AD70" s="329">
        <v>0</v>
      </c>
      <c r="AE70" s="323">
        <v>0</v>
      </c>
      <c r="AF70" s="328">
        <v>0</v>
      </c>
      <c r="AG70" s="327">
        <v>0</v>
      </c>
      <c r="AH70" s="323">
        <v>0</v>
      </c>
      <c r="AI70" s="328">
        <v>3</v>
      </c>
      <c r="AJ70" s="327">
        <v>0</v>
      </c>
      <c r="AK70" s="323">
        <v>1</v>
      </c>
      <c r="AL70" s="328">
        <v>0</v>
      </c>
      <c r="AM70" s="327">
        <v>0</v>
      </c>
      <c r="AN70" s="364">
        <f t="shared" si="6"/>
        <v>11</v>
      </c>
      <c r="AO70" s="365">
        <f t="shared" si="6"/>
        <v>3</v>
      </c>
      <c r="AP70" s="371">
        <f t="shared" si="6"/>
        <v>2</v>
      </c>
      <c r="AQ70" s="379">
        <f>SUM(D70:AM70)</f>
        <v>16</v>
      </c>
    </row>
    <row r="71" spans="2:48" ht="18" customHeight="1" thickBot="1" x14ac:dyDescent="0.3">
      <c r="B71" s="321" t="s">
        <v>91</v>
      </c>
      <c r="C71" s="322"/>
      <c r="D71" s="323">
        <v>17</v>
      </c>
      <c r="E71" s="148">
        <v>0</v>
      </c>
      <c r="F71" s="150">
        <v>1</v>
      </c>
      <c r="G71" s="323">
        <v>7</v>
      </c>
      <c r="H71" s="324">
        <v>35</v>
      </c>
      <c r="I71" s="325">
        <v>4</v>
      </c>
      <c r="J71" s="147">
        <v>6</v>
      </c>
      <c r="K71" s="324">
        <v>0</v>
      </c>
      <c r="L71" s="326">
        <v>0</v>
      </c>
      <c r="M71" s="323">
        <v>4</v>
      </c>
      <c r="N71" s="324">
        <v>0</v>
      </c>
      <c r="O71" s="327">
        <v>0</v>
      </c>
      <c r="P71" s="323">
        <v>0</v>
      </c>
      <c r="Q71" s="324">
        <v>0</v>
      </c>
      <c r="R71" s="327">
        <v>0</v>
      </c>
      <c r="S71" s="323">
        <v>0</v>
      </c>
      <c r="T71" s="324">
        <v>0</v>
      </c>
      <c r="U71" s="327">
        <v>0</v>
      </c>
      <c r="V71" s="323">
        <v>0</v>
      </c>
      <c r="W71" s="324">
        <v>0</v>
      </c>
      <c r="X71" s="327">
        <v>0</v>
      </c>
      <c r="Y71" s="323">
        <v>1</v>
      </c>
      <c r="Z71" s="324">
        <v>9</v>
      </c>
      <c r="AA71" s="327">
        <v>0</v>
      </c>
      <c r="AB71" s="323">
        <v>5</v>
      </c>
      <c r="AC71" s="328">
        <v>17</v>
      </c>
      <c r="AD71" s="329">
        <v>4</v>
      </c>
      <c r="AE71" s="323">
        <v>1</v>
      </c>
      <c r="AF71" s="328">
        <v>15</v>
      </c>
      <c r="AG71" s="327">
        <v>4</v>
      </c>
      <c r="AH71" s="323">
        <v>3</v>
      </c>
      <c r="AI71" s="328">
        <v>15</v>
      </c>
      <c r="AJ71" s="327">
        <v>4</v>
      </c>
      <c r="AK71" s="323">
        <v>1</v>
      </c>
      <c r="AL71" s="328">
        <v>9</v>
      </c>
      <c r="AM71" s="327">
        <v>2</v>
      </c>
      <c r="AN71" s="364">
        <f t="shared" si="6"/>
        <v>45</v>
      </c>
      <c r="AO71" s="365">
        <f t="shared" si="6"/>
        <v>100</v>
      </c>
      <c r="AP71" s="371">
        <f t="shared" si="6"/>
        <v>19</v>
      </c>
      <c r="AQ71" s="379">
        <f>SUM(D71:AM71)</f>
        <v>164</v>
      </c>
    </row>
    <row r="72" spans="2:48" ht="19.8" thickBot="1" x14ac:dyDescent="0.3">
      <c r="B72" s="321" t="s">
        <v>92</v>
      </c>
      <c r="C72" s="322"/>
      <c r="D72" s="323">
        <v>0</v>
      </c>
      <c r="E72" s="148">
        <v>0</v>
      </c>
      <c r="F72" s="150">
        <v>0</v>
      </c>
      <c r="G72" s="323">
        <v>0</v>
      </c>
      <c r="H72" s="324">
        <v>0</v>
      </c>
      <c r="I72" s="325">
        <v>0</v>
      </c>
      <c r="J72" s="147">
        <v>0</v>
      </c>
      <c r="K72" s="324">
        <v>0</v>
      </c>
      <c r="L72" s="325">
        <v>0</v>
      </c>
      <c r="M72" s="323">
        <v>0</v>
      </c>
      <c r="N72" s="324">
        <v>0</v>
      </c>
      <c r="O72" s="327">
        <v>0</v>
      </c>
      <c r="P72" s="323">
        <v>0</v>
      </c>
      <c r="Q72" s="324">
        <v>0</v>
      </c>
      <c r="R72" s="327">
        <v>0</v>
      </c>
      <c r="S72" s="323">
        <v>0</v>
      </c>
      <c r="T72" s="324">
        <v>0</v>
      </c>
      <c r="U72" s="327">
        <v>0</v>
      </c>
      <c r="V72" s="323">
        <v>0</v>
      </c>
      <c r="W72" s="324">
        <v>0</v>
      </c>
      <c r="X72" s="327">
        <v>0</v>
      </c>
      <c r="Y72" s="323">
        <v>0</v>
      </c>
      <c r="Z72" s="324">
        <v>0</v>
      </c>
      <c r="AA72" s="327">
        <v>0</v>
      </c>
      <c r="AB72" s="323">
        <v>0</v>
      </c>
      <c r="AC72" s="328">
        <v>0</v>
      </c>
      <c r="AD72" s="329">
        <v>0</v>
      </c>
      <c r="AE72" s="323">
        <v>0</v>
      </c>
      <c r="AF72" s="328">
        <v>0</v>
      </c>
      <c r="AG72" s="327">
        <v>0</v>
      </c>
      <c r="AH72" s="323">
        <v>0</v>
      </c>
      <c r="AI72" s="328">
        <v>0</v>
      </c>
      <c r="AJ72" s="327">
        <v>0</v>
      </c>
      <c r="AK72" s="323">
        <v>0</v>
      </c>
      <c r="AL72" s="328">
        <v>0</v>
      </c>
      <c r="AM72" s="327">
        <v>0</v>
      </c>
      <c r="AN72" s="364">
        <f t="shared" si="6"/>
        <v>0</v>
      </c>
      <c r="AO72" s="365">
        <f t="shared" si="6"/>
        <v>0</v>
      </c>
      <c r="AP72" s="371">
        <f t="shared" si="6"/>
        <v>0</v>
      </c>
      <c r="AQ72" s="379">
        <f>SUM(D72:AM72)</f>
        <v>0</v>
      </c>
    </row>
    <row r="73" spans="2:48" ht="19.8" thickBot="1" x14ac:dyDescent="0.3">
      <c r="B73" s="263" t="s">
        <v>93</v>
      </c>
      <c r="C73" s="264"/>
      <c r="D73" s="323">
        <f>12+17</f>
        <v>29</v>
      </c>
      <c r="E73" s="324">
        <v>2</v>
      </c>
      <c r="F73" s="326">
        <v>9</v>
      </c>
      <c r="G73" s="323">
        <v>26</v>
      </c>
      <c r="H73" s="324">
        <v>3</v>
      </c>
      <c r="I73" s="325">
        <v>8</v>
      </c>
      <c r="J73" s="147">
        <v>34</v>
      </c>
      <c r="K73" s="324">
        <v>3</v>
      </c>
      <c r="L73" s="326">
        <v>7</v>
      </c>
      <c r="M73" s="323">
        <v>17</v>
      </c>
      <c r="N73" s="324">
        <v>1</v>
      </c>
      <c r="O73" s="327">
        <v>1</v>
      </c>
      <c r="P73" s="323">
        <v>1</v>
      </c>
      <c r="Q73" s="324">
        <v>0</v>
      </c>
      <c r="R73" s="327">
        <v>1</v>
      </c>
      <c r="S73" s="323">
        <v>13</v>
      </c>
      <c r="T73" s="324">
        <v>0</v>
      </c>
      <c r="U73" s="327">
        <v>0</v>
      </c>
      <c r="V73" s="323">
        <v>10</v>
      </c>
      <c r="W73" s="324">
        <v>4</v>
      </c>
      <c r="X73" s="327">
        <v>0</v>
      </c>
      <c r="Y73" s="323">
        <v>28</v>
      </c>
      <c r="Z73" s="324">
        <v>16</v>
      </c>
      <c r="AA73" s="327">
        <v>4</v>
      </c>
      <c r="AB73" s="323">
        <v>44</v>
      </c>
      <c r="AC73" s="328">
        <v>14</v>
      </c>
      <c r="AD73" s="329">
        <v>14</v>
      </c>
      <c r="AE73" s="323">
        <v>35</v>
      </c>
      <c r="AF73" s="328">
        <v>14</v>
      </c>
      <c r="AG73" s="327">
        <v>14</v>
      </c>
      <c r="AH73" s="323">
        <v>34</v>
      </c>
      <c r="AI73" s="328">
        <v>16</v>
      </c>
      <c r="AJ73" s="327">
        <v>13</v>
      </c>
      <c r="AK73" s="323">
        <v>18</v>
      </c>
      <c r="AL73" s="328">
        <v>7</v>
      </c>
      <c r="AM73" s="327">
        <v>8</v>
      </c>
      <c r="AN73" s="364">
        <f t="shared" si="6"/>
        <v>289</v>
      </c>
      <c r="AO73" s="365">
        <f t="shared" si="6"/>
        <v>80</v>
      </c>
      <c r="AP73" s="371">
        <f t="shared" si="6"/>
        <v>79</v>
      </c>
      <c r="AQ73" s="379">
        <f>SUM(D73:AM73)</f>
        <v>448</v>
      </c>
    </row>
    <row r="74" spans="2:48" ht="28.5" customHeight="1" thickBot="1" x14ac:dyDescent="0.3">
      <c r="B74" s="250" t="s">
        <v>94</v>
      </c>
      <c r="C74" s="251"/>
      <c r="D74" s="252" t="s">
        <v>2</v>
      </c>
      <c r="E74" s="253"/>
      <c r="F74" s="254"/>
      <c r="G74" s="252" t="s">
        <v>3</v>
      </c>
      <c r="H74" s="253"/>
      <c r="I74" s="254"/>
      <c r="J74" s="252" t="s">
        <v>4</v>
      </c>
      <c r="K74" s="253" t="s">
        <v>4</v>
      </c>
      <c r="L74" s="254" t="s">
        <v>4</v>
      </c>
      <c r="M74" s="252" t="s">
        <v>5</v>
      </c>
      <c r="N74" s="253" t="s">
        <v>5</v>
      </c>
      <c r="O74" s="254" t="s">
        <v>5</v>
      </c>
      <c r="P74" s="252" t="s">
        <v>6</v>
      </c>
      <c r="Q74" s="253" t="s">
        <v>6</v>
      </c>
      <c r="R74" s="254" t="s">
        <v>6</v>
      </c>
      <c r="S74" s="252" t="s">
        <v>7</v>
      </c>
      <c r="T74" s="253" t="s">
        <v>7</v>
      </c>
      <c r="U74" s="254" t="s">
        <v>7</v>
      </c>
      <c r="V74" s="252" t="s">
        <v>8</v>
      </c>
      <c r="W74" s="253" t="s">
        <v>8</v>
      </c>
      <c r="X74" s="254" t="s">
        <v>8</v>
      </c>
      <c r="Y74" s="252" t="s">
        <v>9</v>
      </c>
      <c r="Z74" s="253" t="s">
        <v>9</v>
      </c>
      <c r="AA74" s="254" t="s">
        <v>9</v>
      </c>
      <c r="AB74" s="252" t="s">
        <v>10</v>
      </c>
      <c r="AC74" s="253" t="s">
        <v>10</v>
      </c>
      <c r="AD74" s="254" t="s">
        <v>10</v>
      </c>
      <c r="AE74" s="252" t="s">
        <v>11</v>
      </c>
      <c r="AF74" s="253" t="s">
        <v>11</v>
      </c>
      <c r="AG74" s="254" t="s">
        <v>11</v>
      </c>
      <c r="AH74" s="252" t="s">
        <v>12</v>
      </c>
      <c r="AI74" s="253" t="s">
        <v>12</v>
      </c>
      <c r="AJ74" s="254" t="s">
        <v>12</v>
      </c>
      <c r="AK74" s="252" t="s">
        <v>13</v>
      </c>
      <c r="AL74" s="253" t="s">
        <v>13</v>
      </c>
      <c r="AM74" s="254" t="s">
        <v>13</v>
      </c>
      <c r="AN74" s="255" t="s">
        <v>14</v>
      </c>
      <c r="AO74" s="256" t="s">
        <v>15</v>
      </c>
      <c r="AP74" s="257" t="s">
        <v>63</v>
      </c>
      <c r="AQ74" s="311" t="s">
        <v>64</v>
      </c>
    </row>
    <row r="75" spans="2:48" ht="21" customHeight="1" thickBot="1" x14ac:dyDescent="0.3">
      <c r="B75" s="263" t="s">
        <v>95</v>
      </c>
      <c r="C75" s="303"/>
      <c r="D75" s="144">
        <v>8</v>
      </c>
      <c r="E75" s="145">
        <v>0</v>
      </c>
      <c r="F75" s="265">
        <v>2</v>
      </c>
      <c r="G75" s="144">
        <v>4</v>
      </c>
      <c r="H75" s="148">
        <v>0</v>
      </c>
      <c r="I75" s="149">
        <v>5</v>
      </c>
      <c r="J75" s="147">
        <v>7</v>
      </c>
      <c r="K75" s="148">
        <v>4</v>
      </c>
      <c r="L75" s="150">
        <v>0</v>
      </c>
      <c r="M75" s="144">
        <v>0</v>
      </c>
      <c r="N75" s="148">
        <v>0</v>
      </c>
      <c r="O75" s="149">
        <v>0</v>
      </c>
      <c r="P75" s="144">
        <v>0</v>
      </c>
      <c r="Q75" s="148">
        <v>0</v>
      </c>
      <c r="R75" s="149">
        <v>0</v>
      </c>
      <c r="S75" s="144">
        <v>0</v>
      </c>
      <c r="T75" s="148">
        <v>0</v>
      </c>
      <c r="U75" s="149">
        <v>0</v>
      </c>
      <c r="V75" s="144">
        <v>0</v>
      </c>
      <c r="W75" s="148">
        <v>0</v>
      </c>
      <c r="X75" s="149">
        <v>0</v>
      </c>
      <c r="Y75" s="144">
        <v>6</v>
      </c>
      <c r="Z75" s="148">
        <v>0</v>
      </c>
      <c r="AA75" s="149">
        <v>0</v>
      </c>
      <c r="AB75" s="144">
        <v>8</v>
      </c>
      <c r="AC75" s="156">
        <v>3</v>
      </c>
      <c r="AD75" s="149">
        <v>5</v>
      </c>
      <c r="AE75" s="144">
        <v>5</v>
      </c>
      <c r="AF75" s="156">
        <v>2</v>
      </c>
      <c r="AG75" s="149">
        <v>6</v>
      </c>
      <c r="AH75" s="144">
        <v>4</v>
      </c>
      <c r="AI75" s="156">
        <v>5</v>
      </c>
      <c r="AJ75" s="149">
        <v>8</v>
      </c>
      <c r="AK75" s="144">
        <v>2</v>
      </c>
      <c r="AL75" s="156">
        <v>4</v>
      </c>
      <c r="AM75" s="149">
        <v>3</v>
      </c>
      <c r="AN75" s="366">
        <f t="shared" si="6"/>
        <v>44</v>
      </c>
      <c r="AO75" s="367">
        <f t="shared" si="6"/>
        <v>18</v>
      </c>
      <c r="AP75" s="372">
        <f t="shared" si="6"/>
        <v>29</v>
      </c>
      <c r="AQ75" s="379">
        <f>SUM(D75:AM75)</f>
        <v>91</v>
      </c>
      <c r="AV75" s="4" t="s">
        <v>96</v>
      </c>
    </row>
    <row r="76" spans="2:48" ht="18" customHeight="1" thickBot="1" x14ac:dyDescent="0.3">
      <c r="B76" s="330" t="s">
        <v>97</v>
      </c>
      <c r="C76" s="331"/>
      <c r="D76" s="144">
        <v>1</v>
      </c>
      <c r="E76" s="145">
        <v>0</v>
      </c>
      <c r="F76" s="265">
        <v>0</v>
      </c>
      <c r="G76" s="144">
        <v>0</v>
      </c>
      <c r="H76" s="148">
        <v>0</v>
      </c>
      <c r="I76" s="149">
        <v>0</v>
      </c>
      <c r="J76" s="147">
        <v>4</v>
      </c>
      <c r="K76" s="148">
        <v>7</v>
      </c>
      <c r="L76" s="150">
        <v>1</v>
      </c>
      <c r="M76" s="144">
        <v>0</v>
      </c>
      <c r="N76" s="148">
        <v>0</v>
      </c>
      <c r="O76" s="149">
        <v>0</v>
      </c>
      <c r="P76" s="144">
        <v>0</v>
      </c>
      <c r="Q76" s="148">
        <v>0</v>
      </c>
      <c r="R76" s="149">
        <v>0</v>
      </c>
      <c r="S76" s="144">
        <v>0</v>
      </c>
      <c r="T76" s="148">
        <v>0</v>
      </c>
      <c r="U76" s="149">
        <v>0</v>
      </c>
      <c r="V76" s="144">
        <v>0</v>
      </c>
      <c r="W76" s="148">
        <v>0</v>
      </c>
      <c r="X76" s="149">
        <v>0</v>
      </c>
      <c r="Y76" s="144">
        <v>1</v>
      </c>
      <c r="Z76" s="148">
        <v>0</v>
      </c>
      <c r="AA76" s="149">
        <v>0</v>
      </c>
      <c r="AB76" s="144">
        <v>6</v>
      </c>
      <c r="AC76" s="156">
        <v>2</v>
      </c>
      <c r="AD76" s="149">
        <v>1</v>
      </c>
      <c r="AE76" s="144">
        <v>3</v>
      </c>
      <c r="AF76" s="156">
        <v>3</v>
      </c>
      <c r="AG76" s="149">
        <v>0</v>
      </c>
      <c r="AH76" s="144">
        <v>6</v>
      </c>
      <c r="AI76" s="156">
        <v>1</v>
      </c>
      <c r="AJ76" s="149">
        <v>2</v>
      </c>
      <c r="AK76" s="144">
        <v>6</v>
      </c>
      <c r="AL76" s="156">
        <v>0</v>
      </c>
      <c r="AM76" s="149">
        <v>4</v>
      </c>
      <c r="AN76" s="366">
        <f t="shared" si="6"/>
        <v>27</v>
      </c>
      <c r="AO76" s="367">
        <f t="shared" si="6"/>
        <v>13</v>
      </c>
      <c r="AP76" s="372">
        <f t="shared" si="6"/>
        <v>8</v>
      </c>
      <c r="AQ76" s="379">
        <f>SUM(D76:AM76)</f>
        <v>48</v>
      </c>
    </row>
    <row r="77" spans="2:48" ht="19.8" thickBot="1" x14ac:dyDescent="0.3">
      <c r="B77" s="330" t="s">
        <v>98</v>
      </c>
      <c r="C77" s="331"/>
      <c r="D77" s="144">
        <v>3</v>
      </c>
      <c r="E77" s="145">
        <v>2</v>
      </c>
      <c r="F77" s="265">
        <v>2</v>
      </c>
      <c r="G77" s="144">
        <v>2</v>
      </c>
      <c r="H77" s="148">
        <v>6</v>
      </c>
      <c r="I77" s="149">
        <v>3</v>
      </c>
      <c r="J77" s="147">
        <v>2</v>
      </c>
      <c r="K77" s="148">
        <v>0</v>
      </c>
      <c r="L77" s="150">
        <v>1</v>
      </c>
      <c r="M77" s="144">
        <v>0</v>
      </c>
      <c r="N77" s="148">
        <v>0</v>
      </c>
      <c r="O77" s="149">
        <v>0</v>
      </c>
      <c r="P77" s="144">
        <v>0</v>
      </c>
      <c r="Q77" s="148">
        <v>0</v>
      </c>
      <c r="R77" s="149">
        <v>0</v>
      </c>
      <c r="S77" s="144">
        <v>0</v>
      </c>
      <c r="T77" s="148">
        <v>0</v>
      </c>
      <c r="U77" s="149">
        <v>0</v>
      </c>
      <c r="V77" s="144">
        <v>0</v>
      </c>
      <c r="W77" s="148">
        <v>0</v>
      </c>
      <c r="X77" s="149">
        <v>0</v>
      </c>
      <c r="Y77" s="144">
        <v>4</v>
      </c>
      <c r="Z77" s="148">
        <v>3</v>
      </c>
      <c r="AA77" s="149">
        <v>2</v>
      </c>
      <c r="AB77" s="144">
        <v>13</v>
      </c>
      <c r="AC77" s="156">
        <v>4</v>
      </c>
      <c r="AD77" s="149">
        <v>2</v>
      </c>
      <c r="AE77" s="144">
        <v>10</v>
      </c>
      <c r="AF77" s="156">
        <v>9</v>
      </c>
      <c r="AG77" s="149">
        <v>3</v>
      </c>
      <c r="AH77" s="144">
        <v>5</v>
      </c>
      <c r="AI77" s="156">
        <v>3</v>
      </c>
      <c r="AJ77" s="149">
        <v>3</v>
      </c>
      <c r="AK77" s="144">
        <v>8</v>
      </c>
      <c r="AL77" s="156">
        <v>2</v>
      </c>
      <c r="AM77" s="149">
        <v>0</v>
      </c>
      <c r="AN77" s="366">
        <f t="shared" si="6"/>
        <v>47</v>
      </c>
      <c r="AO77" s="367">
        <f t="shared" si="6"/>
        <v>29</v>
      </c>
      <c r="AP77" s="372">
        <f t="shared" si="6"/>
        <v>16</v>
      </c>
      <c r="AQ77" s="379">
        <f>SUM(D77:AM77)</f>
        <v>92</v>
      </c>
    </row>
    <row r="78" spans="2:48" ht="36.6" customHeight="1" thickBot="1" x14ac:dyDescent="0.3">
      <c r="B78" s="250" t="s">
        <v>99</v>
      </c>
      <c r="C78" s="251"/>
      <c r="D78" s="252" t="s">
        <v>2</v>
      </c>
      <c r="E78" s="253"/>
      <c r="F78" s="254"/>
      <c r="G78" s="252" t="s">
        <v>3</v>
      </c>
      <c r="H78" s="253"/>
      <c r="I78" s="254"/>
      <c r="J78" s="252" t="s">
        <v>4</v>
      </c>
      <c r="K78" s="253" t="s">
        <v>4</v>
      </c>
      <c r="L78" s="254" t="s">
        <v>4</v>
      </c>
      <c r="M78" s="252" t="s">
        <v>5</v>
      </c>
      <c r="N78" s="253" t="s">
        <v>5</v>
      </c>
      <c r="O78" s="254" t="s">
        <v>5</v>
      </c>
      <c r="P78" s="252" t="s">
        <v>6</v>
      </c>
      <c r="Q78" s="253" t="s">
        <v>6</v>
      </c>
      <c r="R78" s="254" t="s">
        <v>6</v>
      </c>
      <c r="S78" s="252" t="s">
        <v>7</v>
      </c>
      <c r="T78" s="253" t="s">
        <v>7</v>
      </c>
      <c r="U78" s="254" t="s">
        <v>7</v>
      </c>
      <c r="V78" s="252" t="s">
        <v>8</v>
      </c>
      <c r="W78" s="253" t="s">
        <v>8</v>
      </c>
      <c r="X78" s="254" t="s">
        <v>8</v>
      </c>
      <c r="Y78" s="252" t="s">
        <v>9</v>
      </c>
      <c r="Z78" s="253" t="s">
        <v>9</v>
      </c>
      <c r="AA78" s="254" t="s">
        <v>9</v>
      </c>
      <c r="AB78" s="252" t="s">
        <v>10</v>
      </c>
      <c r="AC78" s="253" t="s">
        <v>10</v>
      </c>
      <c r="AD78" s="254" t="s">
        <v>10</v>
      </c>
      <c r="AE78" s="252" t="s">
        <v>11</v>
      </c>
      <c r="AF78" s="253" t="s">
        <v>11</v>
      </c>
      <c r="AG78" s="254" t="s">
        <v>11</v>
      </c>
      <c r="AH78" s="252" t="s">
        <v>12</v>
      </c>
      <c r="AI78" s="253" t="s">
        <v>12</v>
      </c>
      <c r="AJ78" s="254" t="s">
        <v>12</v>
      </c>
      <c r="AK78" s="252" t="s">
        <v>13</v>
      </c>
      <c r="AL78" s="253" t="s">
        <v>13</v>
      </c>
      <c r="AM78" s="254" t="s">
        <v>13</v>
      </c>
      <c r="AN78" s="255" t="s">
        <v>14</v>
      </c>
      <c r="AO78" s="256" t="s">
        <v>15</v>
      </c>
      <c r="AP78" s="257" t="s">
        <v>63</v>
      </c>
      <c r="AQ78" s="311" t="s">
        <v>64</v>
      </c>
    </row>
    <row r="79" spans="2:48" ht="19.8" thickBot="1" x14ac:dyDescent="0.3">
      <c r="B79" s="332" t="s">
        <v>100</v>
      </c>
      <c r="C79" s="333"/>
      <c r="D79" s="115">
        <v>0</v>
      </c>
      <c r="E79" s="116">
        <v>0</v>
      </c>
      <c r="F79" s="313">
        <v>0</v>
      </c>
      <c r="G79" s="115">
        <v>1</v>
      </c>
      <c r="H79" s="119">
        <v>0</v>
      </c>
      <c r="I79" s="120">
        <v>0</v>
      </c>
      <c r="J79" s="118">
        <v>0</v>
      </c>
      <c r="K79" s="119">
        <v>0</v>
      </c>
      <c r="L79" s="121">
        <v>0</v>
      </c>
      <c r="M79" s="115">
        <v>0</v>
      </c>
      <c r="N79" s="119">
        <v>0</v>
      </c>
      <c r="O79" s="120">
        <v>0</v>
      </c>
      <c r="P79" s="115">
        <v>0</v>
      </c>
      <c r="Q79" s="119">
        <v>0</v>
      </c>
      <c r="R79" s="120">
        <v>0</v>
      </c>
      <c r="S79" s="115">
        <v>0</v>
      </c>
      <c r="T79" s="119">
        <v>0</v>
      </c>
      <c r="U79" s="120">
        <v>0</v>
      </c>
      <c r="V79" s="115">
        <v>0</v>
      </c>
      <c r="W79" s="119">
        <v>0</v>
      </c>
      <c r="X79" s="120">
        <v>0</v>
      </c>
      <c r="Y79" s="115">
        <v>0</v>
      </c>
      <c r="Z79" s="119">
        <v>0</v>
      </c>
      <c r="AA79" s="120">
        <v>0</v>
      </c>
      <c r="AB79" s="115">
        <v>0</v>
      </c>
      <c r="AC79" s="162">
        <v>0</v>
      </c>
      <c r="AD79" s="120">
        <v>0</v>
      </c>
      <c r="AE79" s="115">
        <v>0</v>
      </c>
      <c r="AF79" s="162">
        <v>0</v>
      </c>
      <c r="AG79" s="120">
        <v>0</v>
      </c>
      <c r="AH79" s="115">
        <v>0</v>
      </c>
      <c r="AI79" s="162">
        <v>0</v>
      </c>
      <c r="AJ79" s="120">
        <v>0</v>
      </c>
      <c r="AK79" s="115">
        <v>0</v>
      </c>
      <c r="AL79" s="162">
        <v>0</v>
      </c>
      <c r="AM79" s="120">
        <v>0</v>
      </c>
      <c r="AN79" s="364">
        <f t="shared" si="6"/>
        <v>1</v>
      </c>
      <c r="AO79" s="365">
        <f t="shared" si="6"/>
        <v>0</v>
      </c>
      <c r="AP79" s="371">
        <f t="shared" si="6"/>
        <v>0</v>
      </c>
      <c r="AQ79" s="381">
        <f>SUM(D79:AM79)</f>
        <v>1</v>
      </c>
    </row>
    <row r="80" spans="2:48" x14ac:dyDescent="0.25">
      <c r="P80" s="337" t="s">
        <v>101</v>
      </c>
    </row>
    <row r="111" spans="7:9" x14ac:dyDescent="0.25">
      <c r="G111" s="354"/>
      <c r="H111" s="355"/>
      <c r="I111" s="356"/>
    </row>
    <row r="130" spans="3:3" x14ac:dyDescent="0.25">
      <c r="C130" s="4">
        <f>IF(A2=1,"E N E R O     2 0 1 9",IF(A2=2,"F E B R E R O    2 0 1 9",IF(A2=3,"M A R Z O     2 0 1 9",IF(A2=4,"A B R I L    2 0 1 9",IF(A2=5,"M A Y O     2 0 1 9",IF(A2=6,"J U N I O     2 0 1 9",IF(A2=7,"J U L I O      2 0 1 9",IF(A2=8,"A G O S T O     2 0 1 9",IF(A2=9,"S E P T I E M B R E     2 0 1 9",IF(A2=10,"O C T U B R E     2 0 1 9",IF(A2=11,"N O V I E M B  R E    2 0 1 9",IF(A2=12,"D I C I E M B R E    2 0 1 9",))))))))))))</f>
        <v>0</v>
      </c>
    </row>
  </sheetData>
  <mergeCells count="146">
    <mergeCell ref="AK78:AM78"/>
    <mergeCell ref="B79:C79"/>
    <mergeCell ref="S78:U78"/>
    <mergeCell ref="V78:X78"/>
    <mergeCell ref="Y78:AA78"/>
    <mergeCell ref="AB78:AD78"/>
    <mergeCell ref="AE78:AG78"/>
    <mergeCell ref="AH78:AJ78"/>
    <mergeCell ref="B78:C78"/>
    <mergeCell ref="D78:F78"/>
    <mergeCell ref="G78:I78"/>
    <mergeCell ref="J78:L78"/>
    <mergeCell ref="M78:O78"/>
    <mergeCell ref="P78:R78"/>
    <mergeCell ref="AH74:AJ74"/>
    <mergeCell ref="AK74:AM74"/>
    <mergeCell ref="B75:C75"/>
    <mergeCell ref="B76:C76"/>
    <mergeCell ref="B77:C77"/>
    <mergeCell ref="P74:R74"/>
    <mergeCell ref="S74:U74"/>
    <mergeCell ref="V74:X74"/>
    <mergeCell ref="Y74:AA74"/>
    <mergeCell ref="AB74:AD74"/>
    <mergeCell ref="AE74:AG74"/>
    <mergeCell ref="AK69:AM69"/>
    <mergeCell ref="B70:C70"/>
    <mergeCell ref="B71:C71"/>
    <mergeCell ref="B72:C72"/>
    <mergeCell ref="B73:C73"/>
    <mergeCell ref="B74:C74"/>
    <mergeCell ref="D74:F74"/>
    <mergeCell ref="G74:I74"/>
    <mergeCell ref="J74:L74"/>
    <mergeCell ref="M74:O74"/>
    <mergeCell ref="S69:U69"/>
    <mergeCell ref="V69:X69"/>
    <mergeCell ref="Y69:AA69"/>
    <mergeCell ref="AB69:AD69"/>
    <mergeCell ref="AE69:AG69"/>
    <mergeCell ref="AH69:AJ69"/>
    <mergeCell ref="AH66:AJ66"/>
    <mergeCell ref="AK66:AM66"/>
    <mergeCell ref="B67:C67"/>
    <mergeCell ref="B68:C68"/>
    <mergeCell ref="B69:C69"/>
    <mergeCell ref="D69:F69"/>
    <mergeCell ref="G69:I69"/>
    <mergeCell ref="J69:L69"/>
    <mergeCell ref="M69:O69"/>
    <mergeCell ref="P69:R69"/>
    <mergeCell ref="P66:R66"/>
    <mergeCell ref="S66:U66"/>
    <mergeCell ref="V66:X66"/>
    <mergeCell ref="Y66:AA66"/>
    <mergeCell ref="AB66:AD66"/>
    <mergeCell ref="AE66:AG66"/>
    <mergeCell ref="B65:C65"/>
    <mergeCell ref="B66:C66"/>
    <mergeCell ref="D66:F66"/>
    <mergeCell ref="G66:I66"/>
    <mergeCell ref="J66:L66"/>
    <mergeCell ref="M66:O66"/>
    <mergeCell ref="AH60:AJ60"/>
    <mergeCell ref="AK60:AM60"/>
    <mergeCell ref="B61:C61"/>
    <mergeCell ref="B62:C62"/>
    <mergeCell ref="B63:C63"/>
    <mergeCell ref="B64:C64"/>
    <mergeCell ref="P60:R60"/>
    <mergeCell ref="S60:U60"/>
    <mergeCell ref="V60:X60"/>
    <mergeCell ref="Y60:AA60"/>
    <mergeCell ref="AB60:AD60"/>
    <mergeCell ref="AE60:AG60"/>
    <mergeCell ref="B59:C59"/>
    <mergeCell ref="B60:C60"/>
    <mergeCell ref="D60:F60"/>
    <mergeCell ref="G60:I60"/>
    <mergeCell ref="J60:L60"/>
    <mergeCell ref="M60:O6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B44:AD44"/>
    <mergeCell ref="AE44:AG44"/>
    <mergeCell ref="AH44:AJ44"/>
    <mergeCell ref="AK44:AM44"/>
    <mergeCell ref="B45:C45"/>
    <mergeCell ref="B46:C46"/>
    <mergeCell ref="B44:C44"/>
    <mergeCell ref="D44:F44"/>
    <mergeCell ref="G44:I44"/>
    <mergeCell ref="J44:L44"/>
    <mergeCell ref="M44:O44"/>
    <mergeCell ref="P44:R44"/>
    <mergeCell ref="S44:U44"/>
    <mergeCell ref="V44:X44"/>
    <mergeCell ref="Y44:AA44"/>
    <mergeCell ref="B36:C36"/>
    <mergeCell ref="B37:C37"/>
    <mergeCell ref="B38:C38"/>
    <mergeCell ref="B39:C39"/>
    <mergeCell ref="B40:C40"/>
    <mergeCell ref="B41:B43"/>
    <mergeCell ref="B28:B30"/>
    <mergeCell ref="B31:C31"/>
    <mergeCell ref="B32:C32"/>
    <mergeCell ref="B33:B35"/>
    <mergeCell ref="B23:B24"/>
    <mergeCell ref="B25:C25"/>
    <mergeCell ref="B26:C26"/>
    <mergeCell ref="B27:C27"/>
    <mergeCell ref="B18:C18"/>
    <mergeCell ref="B19:C19"/>
    <mergeCell ref="B20:B22"/>
    <mergeCell ref="AP7:AP9"/>
    <mergeCell ref="AQ7:AQ9"/>
    <mergeCell ref="B9:C9"/>
    <mergeCell ref="B10:B15"/>
    <mergeCell ref="B16:B17"/>
    <mergeCell ref="AB7:AD7"/>
    <mergeCell ref="AE7:AG7"/>
    <mergeCell ref="AH7:AJ7"/>
    <mergeCell ref="AK7:AM7"/>
    <mergeCell ref="AN7:AN9"/>
    <mergeCell ref="AO7:AO9"/>
    <mergeCell ref="B1:AQ3"/>
    <mergeCell ref="B5:AQ6"/>
    <mergeCell ref="D7:F7"/>
    <mergeCell ref="G7:I7"/>
    <mergeCell ref="J7:L7"/>
    <mergeCell ref="M7:O7"/>
    <mergeCell ref="P7:R7"/>
    <mergeCell ref="S7:U7"/>
    <mergeCell ref="V7:X7"/>
    <mergeCell ref="Y7:AA7"/>
  </mergeCells>
  <conditionalFormatting sqref="O35:V35 D35:M35 X10 D37:O37 Q37:V37 D10:V10 D45:V51 X45:X51 D67:V68 X67:X68 X70:X73 D70:V73 D75:V77 X75:X77 D61:X65 AB66:AM66 D16:V18 X16:X18 D36:V36 D11:X13 AB16:AB22 AE16:AM17 AB61:AB65 AE61:AM65 AB67:AB68 AE67:AM68 AE29:AJ36 AE28:AH28 AJ28 AE18:AJ22 AL45:AL53 D19:X24 AB45:AJ54 AK54:AM54 AB23:AP24 AE25:AJ27 D25:V34 AB25:AD36 AK25:AP36 W25:X37 AN45:AP59 AB55:AL59 AB37:AP43 D54:X59 D38:X43">
    <cfRule type="containsBlanks" dxfId="69" priority="70">
      <formula>LEN(TRIM(D10))=0</formula>
    </cfRule>
  </conditionalFormatting>
  <conditionalFormatting sqref="W10 W45:W51 W67:W68 W70:W73 W75:W77 W16:W18">
    <cfRule type="containsBlanks" dxfId="68" priority="69">
      <formula>LEN(TRIM(W10))=0</formula>
    </cfRule>
  </conditionalFormatting>
  <conditionalFormatting sqref="P37">
    <cfRule type="containsBlanks" dxfId="67" priority="68">
      <formula>LEN(TRIM(P37))=0</formula>
    </cfRule>
  </conditionalFormatting>
  <conditionalFormatting sqref="X52:X53 D52:V53">
    <cfRule type="containsBlanks" dxfId="66" priority="67">
      <formula>LEN(TRIM(D52))=0</formula>
    </cfRule>
  </conditionalFormatting>
  <conditionalFormatting sqref="W52:W53">
    <cfRule type="containsBlanks" dxfId="65" priority="66">
      <formula>LEN(TRIM(W52))=0</formula>
    </cfRule>
  </conditionalFormatting>
  <conditionalFormatting sqref="D60">
    <cfRule type="containsBlanks" dxfId="64" priority="65">
      <formula>LEN(TRIM(D60))=0</formula>
    </cfRule>
  </conditionalFormatting>
  <conditionalFormatting sqref="G60 J60 M60 P60 S60 V60 Y60 AB60 AE60 AH60 AK60">
    <cfRule type="containsBlanks" dxfId="63" priority="64">
      <formula>LEN(TRIM(G60))=0</formula>
    </cfRule>
  </conditionalFormatting>
  <conditionalFormatting sqref="D66">
    <cfRule type="containsBlanks" dxfId="62" priority="63">
      <formula>LEN(TRIM(D66))=0</formula>
    </cfRule>
  </conditionalFormatting>
  <conditionalFormatting sqref="G66 J66 M66 P66 S66 V66 Y66 AB66 AE66 AH66 AK66">
    <cfRule type="containsBlanks" dxfId="61" priority="62">
      <formula>LEN(TRIM(G66))=0</formula>
    </cfRule>
  </conditionalFormatting>
  <conditionalFormatting sqref="D69">
    <cfRule type="containsBlanks" dxfId="60" priority="61">
      <formula>LEN(TRIM(D69))=0</formula>
    </cfRule>
  </conditionalFormatting>
  <conditionalFormatting sqref="G69 J69 M69 P69 S69 V69 Y69 AB69 AE69 AH69 AK69">
    <cfRule type="containsBlanks" dxfId="59" priority="60">
      <formula>LEN(TRIM(G69))=0</formula>
    </cfRule>
  </conditionalFormatting>
  <conditionalFormatting sqref="Y74 AB74 AE74 AH74 AK74">
    <cfRule type="containsBlanks" dxfId="58" priority="59">
      <formula>LEN(TRIM(Y74))=0</formula>
    </cfRule>
  </conditionalFormatting>
  <conditionalFormatting sqref="D78">
    <cfRule type="containsBlanks" dxfId="57" priority="58">
      <formula>LEN(TRIM(D78))=0</formula>
    </cfRule>
  </conditionalFormatting>
  <conditionalFormatting sqref="G78 J78 M78 P78 S78 V78 Y78 AB78 AE78 AH78 AK78">
    <cfRule type="containsBlanks" dxfId="56" priority="57">
      <formula>LEN(TRIM(G78))=0</formula>
    </cfRule>
  </conditionalFormatting>
  <conditionalFormatting sqref="Y11:AA13 Y19:AA22 AB34:AB36 AB60:AM60 AB66:AM66 AB61:AB65 AE61:AM65 AB69:AM69 AB67:AB68 AE67:AM68 AB70:AB73 AE70:AM73 AE34:AJ36 AL45:AL53 AB78:AM79 AB77:AG77 AB74:AM76 Y45:AJ54 AK54:AM54 Y23:AM24 Y25:AA36 AE40:AJ43 Y40:AB43 Y55:AA77 AB55:AL59 Y37:AM39">
    <cfRule type="containsBlanks" dxfId="55" priority="56">
      <formula>LEN(TRIM(Y11))=0</formula>
    </cfRule>
  </conditionalFormatting>
  <conditionalFormatting sqref="AB10:AB14 AN67:AP68 AB75:AP76 AB70:AB73 AB79:AP79 AE10:AJ14 AE70:AP73 AN61:AP65 AN10:AP22 AB77:AG77 AN77:AP77">
    <cfRule type="containsBlanks" dxfId="54" priority="55">
      <formula>LEN(TRIM(AB10))=0</formula>
    </cfRule>
  </conditionalFormatting>
  <conditionalFormatting sqref="W15">
    <cfRule type="containsBlanks" dxfId="53" priority="53">
      <formula>LEN(TRIM(W15))=0</formula>
    </cfRule>
  </conditionalFormatting>
  <conditionalFormatting sqref="D15:V15 X15">
    <cfRule type="containsBlanks" dxfId="52" priority="54">
      <formula>LEN(TRIM(D15))=0</formula>
    </cfRule>
  </conditionalFormatting>
  <conditionalFormatting sqref="Y15:AB15 AE15:AJ15">
    <cfRule type="containsBlanks" dxfId="51" priority="52">
      <formula>LEN(TRIM(Y15))=0</formula>
    </cfRule>
  </conditionalFormatting>
  <conditionalFormatting sqref="AB15 AE15:AJ15">
    <cfRule type="containsBlanks" dxfId="50" priority="51">
      <formula>LEN(TRIM(AB15))=0</formula>
    </cfRule>
  </conditionalFormatting>
  <conditionalFormatting sqref="Y14:AA14">
    <cfRule type="containsBlanks" dxfId="49" priority="49">
      <formula>LEN(TRIM(Y14))=0</formula>
    </cfRule>
  </conditionalFormatting>
  <conditionalFormatting sqref="D14:E14 G14:H14 J14:X14">
    <cfRule type="containsBlanks" dxfId="48" priority="50">
      <formula>LEN(TRIM(D14))=0</formula>
    </cfRule>
  </conditionalFormatting>
  <conditionalFormatting sqref="Y74">
    <cfRule type="containsBlanks" dxfId="47" priority="48">
      <formula>LEN(TRIM(Y74))=0</formula>
    </cfRule>
  </conditionalFormatting>
  <conditionalFormatting sqref="D44">
    <cfRule type="containsBlanks" dxfId="46" priority="47">
      <formula>LEN(TRIM(D44))=0</formula>
    </cfRule>
  </conditionalFormatting>
  <conditionalFormatting sqref="D44:F44">
    <cfRule type="containsBlanks" dxfId="45" priority="46">
      <formula>LEN(TRIM(D44))=0</formula>
    </cfRule>
  </conditionalFormatting>
  <conditionalFormatting sqref="G44 J44">
    <cfRule type="containsBlanks" dxfId="44" priority="45">
      <formula>LEN(TRIM(G44))=0</formula>
    </cfRule>
  </conditionalFormatting>
  <conditionalFormatting sqref="G44:L44">
    <cfRule type="containsBlanks" dxfId="43" priority="44">
      <formula>LEN(TRIM(G44))=0</formula>
    </cfRule>
  </conditionalFormatting>
  <conditionalFormatting sqref="M44 P44 S44 V44 Y44">
    <cfRule type="containsBlanks" dxfId="42" priority="43">
      <formula>LEN(TRIM(M44))=0</formula>
    </cfRule>
  </conditionalFormatting>
  <conditionalFormatting sqref="M44:AA44">
    <cfRule type="containsBlanks" dxfId="41" priority="42">
      <formula>LEN(TRIM(M44))=0</formula>
    </cfRule>
  </conditionalFormatting>
  <conditionalFormatting sqref="D74 G74 J74 M74 P74 S74 V74">
    <cfRule type="containsBlanks" dxfId="40" priority="41">
      <formula>LEN(TRIM(D74))=0</formula>
    </cfRule>
  </conditionalFormatting>
  <conditionalFormatting sqref="AC16:AD22">
    <cfRule type="containsBlanks" dxfId="39" priority="40">
      <formula>LEN(TRIM(AC16))=0</formula>
    </cfRule>
  </conditionalFormatting>
  <conditionalFormatting sqref="AC34:AD36 AC40:AD43">
    <cfRule type="containsBlanks" dxfId="38" priority="39">
      <formula>LEN(TRIM(AC34))=0</formula>
    </cfRule>
  </conditionalFormatting>
  <conditionalFormatting sqref="AC10:AD14">
    <cfRule type="containsBlanks" dxfId="37" priority="38">
      <formula>LEN(TRIM(AC10))=0</formula>
    </cfRule>
  </conditionalFormatting>
  <conditionalFormatting sqref="AC15:AD15">
    <cfRule type="containsBlanks" dxfId="36" priority="37">
      <formula>LEN(TRIM(AC15))=0</formula>
    </cfRule>
  </conditionalFormatting>
  <conditionalFormatting sqref="AC15:AD15">
    <cfRule type="containsBlanks" dxfId="35" priority="36">
      <formula>LEN(TRIM(AC15))=0</formula>
    </cfRule>
  </conditionalFormatting>
  <conditionalFormatting sqref="AC61:AD65">
    <cfRule type="containsBlanks" dxfId="34" priority="35">
      <formula>LEN(TRIM(AC61))=0</formula>
    </cfRule>
  </conditionalFormatting>
  <conditionalFormatting sqref="AC61:AD65">
    <cfRule type="containsBlanks" dxfId="33" priority="34">
      <formula>LEN(TRIM(AC61))=0</formula>
    </cfRule>
  </conditionalFormatting>
  <conditionalFormatting sqref="AC67:AD68">
    <cfRule type="containsBlanks" dxfId="32" priority="33">
      <formula>LEN(TRIM(AC67))=0</formula>
    </cfRule>
  </conditionalFormatting>
  <conditionalFormatting sqref="AC67:AD68">
    <cfRule type="containsBlanks" dxfId="31" priority="32">
      <formula>LEN(TRIM(AC67))=0</formula>
    </cfRule>
  </conditionalFormatting>
  <conditionalFormatting sqref="AC70:AD73">
    <cfRule type="containsBlanks" dxfId="30" priority="31">
      <formula>LEN(TRIM(AC70))=0</formula>
    </cfRule>
  </conditionalFormatting>
  <conditionalFormatting sqref="AC70:AD73">
    <cfRule type="containsBlanks" dxfId="29" priority="30">
      <formula>LEN(TRIM(AC70))=0</formula>
    </cfRule>
  </conditionalFormatting>
  <conditionalFormatting sqref="AB44">
    <cfRule type="containsBlanks" dxfId="28" priority="29">
      <formula>LEN(TRIM(AB44))=0</formula>
    </cfRule>
  </conditionalFormatting>
  <conditionalFormatting sqref="AB44:AD44">
    <cfRule type="containsBlanks" dxfId="27" priority="28">
      <formula>LEN(TRIM(AB44))=0</formula>
    </cfRule>
  </conditionalFormatting>
  <conditionalFormatting sqref="I14">
    <cfRule type="containsBlanks" dxfId="26" priority="27">
      <formula>LEN(TRIM(I14))=0</formula>
    </cfRule>
  </conditionalFormatting>
  <conditionalFormatting sqref="F14">
    <cfRule type="containsBlanks" dxfId="25" priority="26">
      <formula>LEN(TRIM(F14))=0</formula>
    </cfRule>
  </conditionalFormatting>
  <conditionalFormatting sqref="AB16:AM17 AB61:AM65 AB67:AM68 AB70:AM73 AB75:AM76 AB29:AJ36 AB28:AH28 AJ28 AB10:AJ15 AB18:AJ22 AB55:AL59 AL45:AL53 AB77:AG77 AK54:AM54 AB23:AM24 AB25:AJ27 AK25:AM36 AB45:AJ54 AB37:AM43">
    <cfRule type="containsBlanks" dxfId="24" priority="25">
      <formula>LEN(TRIM(AB10))=0</formula>
    </cfRule>
  </conditionalFormatting>
  <conditionalFormatting sqref="AB74">
    <cfRule type="containsBlanks" dxfId="23" priority="24">
      <formula>LEN(TRIM(AB74))=0</formula>
    </cfRule>
  </conditionalFormatting>
  <conditionalFormatting sqref="AE44">
    <cfRule type="containsBlanks" dxfId="22" priority="23">
      <formula>LEN(TRIM(AE44))=0</formula>
    </cfRule>
  </conditionalFormatting>
  <conditionalFormatting sqref="AE44:AG44">
    <cfRule type="containsBlanks" dxfId="21" priority="22">
      <formula>LEN(TRIM(AE44))=0</formula>
    </cfRule>
  </conditionalFormatting>
  <conditionalFormatting sqref="AI28">
    <cfRule type="containsBlanks" dxfId="20" priority="21">
      <formula>LEN(TRIM(AI28))=0</formula>
    </cfRule>
  </conditionalFormatting>
  <conditionalFormatting sqref="AI28">
    <cfRule type="containsBlanks" dxfId="19" priority="20">
      <formula>LEN(TRIM(AI28))=0</formula>
    </cfRule>
  </conditionalFormatting>
  <conditionalFormatting sqref="AK10:AM14">
    <cfRule type="containsBlanks" dxfId="18" priority="19">
      <formula>LEN(TRIM(AK10))=0</formula>
    </cfRule>
  </conditionalFormatting>
  <conditionalFormatting sqref="AK15:AM15">
    <cfRule type="containsBlanks" dxfId="17" priority="18">
      <formula>LEN(TRIM(AK15))=0</formula>
    </cfRule>
  </conditionalFormatting>
  <conditionalFormatting sqref="AK15:AM15">
    <cfRule type="containsBlanks" dxfId="16" priority="17">
      <formula>LEN(TRIM(AK15))=0</formula>
    </cfRule>
  </conditionalFormatting>
  <conditionalFormatting sqref="AK10:AM15">
    <cfRule type="containsBlanks" dxfId="15" priority="16">
      <formula>LEN(TRIM(AK10))=0</formula>
    </cfRule>
  </conditionalFormatting>
  <conditionalFormatting sqref="AK18:AM22">
    <cfRule type="containsBlanks" dxfId="14" priority="15">
      <formula>LEN(TRIM(AK18))=0</formula>
    </cfRule>
  </conditionalFormatting>
  <conditionalFormatting sqref="AK34:AM36 AK40:AM43">
    <cfRule type="containsBlanks" dxfId="13" priority="14">
      <formula>LEN(TRIM(AK34))=0</formula>
    </cfRule>
  </conditionalFormatting>
  <conditionalFormatting sqref="AK18:AM22">
    <cfRule type="containsBlanks" dxfId="12" priority="13">
      <formula>LEN(TRIM(AK18))=0</formula>
    </cfRule>
  </conditionalFormatting>
  <conditionalFormatting sqref="AK45:AK53">
    <cfRule type="containsBlanks" dxfId="11" priority="12">
      <formula>LEN(TRIM(AK45))=0</formula>
    </cfRule>
  </conditionalFormatting>
  <conditionalFormatting sqref="AK45:AK53">
    <cfRule type="containsBlanks" dxfId="10" priority="11">
      <formula>LEN(TRIM(AK45))=0</formula>
    </cfRule>
  </conditionalFormatting>
  <conditionalFormatting sqref="AK45:AK53">
    <cfRule type="containsBlanks" dxfId="9" priority="10">
      <formula>LEN(TRIM(AK45))=0</formula>
    </cfRule>
  </conditionalFormatting>
  <conditionalFormatting sqref="AH77:AM77">
    <cfRule type="containsBlanks" dxfId="8" priority="9">
      <formula>LEN(TRIM(AH77))=0</formula>
    </cfRule>
  </conditionalFormatting>
  <conditionalFormatting sqref="AH77:AM77">
    <cfRule type="containsBlanks" dxfId="7" priority="8">
      <formula>LEN(TRIM(AH77))=0</formula>
    </cfRule>
  </conditionalFormatting>
  <conditionalFormatting sqref="AH77:AM77">
    <cfRule type="containsBlanks" dxfId="6" priority="7">
      <formula>LEN(TRIM(AH77))=0</formula>
    </cfRule>
  </conditionalFormatting>
  <conditionalFormatting sqref="AM55:AM59 AM45:AM53">
    <cfRule type="containsBlanks" dxfId="5" priority="6">
      <formula>LEN(TRIM(AM45))=0</formula>
    </cfRule>
  </conditionalFormatting>
  <conditionalFormatting sqref="AM55:AM59 AM45:AM53">
    <cfRule type="containsBlanks" dxfId="4" priority="5">
      <formula>LEN(TRIM(AM45))=0</formula>
    </cfRule>
  </conditionalFormatting>
  <conditionalFormatting sqref="AM55:AM59 AM45:AM53">
    <cfRule type="containsBlanks" dxfId="3" priority="4">
      <formula>LEN(TRIM(AM45))=0</formula>
    </cfRule>
  </conditionalFormatting>
  <conditionalFormatting sqref="AH44 AK44">
    <cfRule type="containsBlanks" dxfId="2" priority="3">
      <formula>LEN(TRIM(AH44))=0</formula>
    </cfRule>
  </conditionalFormatting>
  <conditionalFormatting sqref="AH44:AM44">
    <cfRule type="containsBlanks" dxfId="1" priority="2">
      <formula>LEN(TRIM(AH44))=0</formula>
    </cfRule>
  </conditionalFormatting>
  <conditionalFormatting sqref="AE74 AH74 AK74">
    <cfRule type="containsBlanks" dxfId="0" priority="1">
      <formula>LEN(TRIM(AE74))=0</formula>
    </cfRule>
  </conditionalFormatting>
  <printOptions horizontalCentered="1"/>
  <pageMargins left="0.51181102362204722" right="0.15748031496062992" top="0.39370078740157483" bottom="0.39370078740157483" header="0" footer="0"/>
  <pageSetup paperSize="41" scale="44" fitToWidth="2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 _ D) E) F)</vt:lpstr>
      <vt:lpstr>'General _ D) E) F)'!Área_de_impresión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JOrales 2020</dc:title>
  <dc:creator>CRISTIAN DIAZ</dc:creator>
  <cp:keywords>PJEM Estadística</cp:keywords>
  <cp:lastModifiedBy>CRISTIAN DIAZ</cp:lastModifiedBy>
  <cp:lastPrinted>2021-02-26T20:43:28Z</cp:lastPrinted>
  <dcterms:created xsi:type="dcterms:W3CDTF">2021-02-26T20:36:27Z</dcterms:created>
  <dcterms:modified xsi:type="dcterms:W3CDTF">2021-02-26T20:45:06Z</dcterms:modified>
</cp:coreProperties>
</file>