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2021 MESES\Datos abiertos\2021\"/>
    </mc:Choice>
  </mc:AlternateContent>
  <bookViews>
    <workbookView xWindow="0" yWindow="0" windowWidth="41280" windowHeight="13344"/>
  </bookViews>
  <sheets>
    <sheet name="General _ D) E) F)" sheetId="1" r:id="rId1"/>
  </sheets>
  <externalReferences>
    <externalReference r:id="rId2"/>
    <externalReference r:id="rId3"/>
  </externalReferences>
  <definedNames>
    <definedName name="_xlnm._FilterDatabase" localSheetId="0" hidden="1">'General _ D) E) F)'!$B$1:$AT$115</definedName>
    <definedName name="ABREVIADOSTOTAL" localSheetId="0">#REF!</definedName>
    <definedName name="ABREVIADOSTOTAL">#REF!</definedName>
    <definedName name="APERTUJO" localSheetId="0">#REF!</definedName>
    <definedName name="APERTUJO">#REF!</definedName>
    <definedName name="_xlnm.Print_Area" localSheetId="0">'General _ D) E) F)'!$B$7:$AT$114</definedName>
    <definedName name="ARRTOTAL" localSheetId="0">#REF!</definedName>
    <definedName name="ARRTOTAL">#REF!</definedName>
    <definedName name="ARTOTAL" localSheetId="0">#REF!</definedName>
    <definedName name="ARTOTAL">#REF!</definedName>
    <definedName name="artotall" localSheetId="0">#REF!</definedName>
    <definedName name="artotall">#REF!</definedName>
    <definedName name="asdjhaskjdf" localSheetId="0">#REF!</definedName>
    <definedName name="asdjhaskjdf">#REF!</definedName>
    <definedName name="AUDJO" localSheetId="0">#REF!</definedName>
    <definedName name="AUDJO">#REF!</definedName>
    <definedName name="Jcduracion" localSheetId="0">#REF!</definedName>
    <definedName name="Jcduracion">#REF!</definedName>
    <definedName name="JOAUD" localSheetId="0">#REF!</definedName>
    <definedName name="JOAUD">#REF!</definedName>
    <definedName name="QQ">#REF!</definedName>
    <definedName name="scpppdelitos" localSheetId="0">#REF!</definedName>
    <definedName name="scpppdelitos">#REF!</definedName>
    <definedName name="sdfsdf" localSheetId="0">#REF!</definedName>
    <definedName name="sdfsdf">#REF!</definedName>
    <definedName name="SOBRESEXDELI" localSheetId="0">#REF!</definedName>
    <definedName name="SOBRESEXDELI">#REF!</definedName>
    <definedName name="total1" localSheetId="0">#REF!</definedName>
    <definedName name="total1">[2]GENERALES_IMPUT!$P$13</definedName>
    <definedName name="totaldeli" localSheetId="0">#REF!</definedName>
    <definedName name="totaldeli">#REF!</definedName>
    <definedName name="TOTALDELIABRE" localSheetId="0">#REF!</definedName>
    <definedName name="TOTALDELIABRE">#REF!</definedName>
    <definedName name="TOTALDELIAR" localSheetId="0">#REF!</definedName>
    <definedName name="TOTALDELIAR">#REF!</definedName>
    <definedName name="TOTALDELISCPP" localSheetId="0">#REF!</definedName>
    <definedName name="TOTALDELISCPP">#REF!</definedName>
    <definedName name="totaldelitos" localSheetId="0">#REF!</definedName>
    <definedName name="totaldelitos">#REF!</definedName>
    <definedName name="TOTALDELJO" localSheetId="0">#REF!</definedName>
    <definedName name="TOTALDELJO">#REF!</definedName>
    <definedName name="totalmc" localSheetId="0">#REF!</definedName>
    <definedName name="totalmc">[2]MedCaut!$P$19</definedName>
    <definedName name="totalvictim" localSheetId="0">#REF!</definedName>
    <definedName name="totalvictim">[2]VICTIMAS!$P$12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10" i="1" l="1"/>
  <c r="AT111" i="1"/>
  <c r="AR64" i="1"/>
  <c r="AS64" i="1"/>
  <c r="AP64" i="1"/>
  <c r="AQ64" i="1" s="1"/>
  <c r="AT64" i="1"/>
  <c r="AO64" i="1" s="1"/>
  <c r="AN64" i="1"/>
  <c r="C165" i="1"/>
  <c r="AT114" i="1"/>
  <c r="AR114" i="1"/>
  <c r="AS114" i="1" s="1"/>
  <c r="AP114" i="1"/>
  <c r="AN114" i="1"/>
  <c r="AT112" i="1"/>
  <c r="AR112" i="1"/>
  <c r="AP112" i="1"/>
  <c r="AN112" i="1"/>
  <c r="AR111" i="1"/>
  <c r="AP111" i="1"/>
  <c r="AN111" i="1"/>
  <c r="AR110" i="1"/>
  <c r="AP110" i="1"/>
  <c r="AN110" i="1"/>
  <c r="AT109" i="1"/>
  <c r="AS109" i="1"/>
  <c r="AR109" i="1"/>
  <c r="AP109" i="1"/>
  <c r="AN109" i="1"/>
  <c r="AO109" i="1" s="1"/>
  <c r="AT108" i="1"/>
  <c r="AR108" i="1"/>
  <c r="AP108" i="1"/>
  <c r="AN108" i="1"/>
  <c r="AT107" i="1"/>
  <c r="AR107" i="1"/>
  <c r="AP107" i="1"/>
  <c r="AN107" i="1"/>
  <c r="AT106" i="1"/>
  <c r="AR106" i="1"/>
  <c r="AP106" i="1"/>
  <c r="AN106" i="1"/>
  <c r="AT105" i="1"/>
  <c r="AR105" i="1"/>
  <c r="AP105" i="1"/>
  <c r="AN105" i="1"/>
  <c r="AT104" i="1"/>
  <c r="AR104" i="1"/>
  <c r="AP104" i="1"/>
  <c r="AN104" i="1"/>
  <c r="AT103" i="1"/>
  <c r="AR103" i="1"/>
  <c r="AP103" i="1"/>
  <c r="AN103" i="1"/>
  <c r="AT101" i="1"/>
  <c r="AR101" i="1"/>
  <c r="AP101" i="1"/>
  <c r="AN101" i="1"/>
  <c r="AT100" i="1"/>
  <c r="AR100" i="1"/>
  <c r="AP100" i="1"/>
  <c r="AN100" i="1"/>
  <c r="AT99" i="1"/>
  <c r="AR99" i="1"/>
  <c r="AP99" i="1"/>
  <c r="AN99" i="1"/>
  <c r="AT98" i="1"/>
  <c r="AR98" i="1"/>
  <c r="AP98" i="1"/>
  <c r="AN98" i="1"/>
  <c r="AT97" i="1"/>
  <c r="AR97" i="1"/>
  <c r="AP97" i="1"/>
  <c r="AN97" i="1"/>
  <c r="AT96" i="1"/>
  <c r="AR96" i="1"/>
  <c r="AP96" i="1"/>
  <c r="AN96" i="1"/>
  <c r="AT95" i="1"/>
  <c r="AR95" i="1"/>
  <c r="AP95" i="1"/>
  <c r="AN95" i="1"/>
  <c r="AT94" i="1"/>
  <c r="AR94" i="1"/>
  <c r="AP94" i="1"/>
  <c r="AN94" i="1"/>
  <c r="AT93" i="1"/>
  <c r="AR93" i="1"/>
  <c r="AP93" i="1"/>
  <c r="AN93" i="1"/>
  <c r="AT92" i="1"/>
  <c r="AR92" i="1"/>
  <c r="AP92" i="1"/>
  <c r="AN92" i="1"/>
  <c r="AT91" i="1"/>
  <c r="AR91" i="1"/>
  <c r="AP91" i="1"/>
  <c r="AN91" i="1"/>
  <c r="AT90" i="1"/>
  <c r="AR90" i="1"/>
  <c r="AP90" i="1"/>
  <c r="AN90" i="1"/>
  <c r="AT88" i="1"/>
  <c r="AR88" i="1"/>
  <c r="AP88" i="1"/>
  <c r="AN88" i="1"/>
  <c r="AT87" i="1"/>
  <c r="AR87" i="1"/>
  <c r="AP87" i="1"/>
  <c r="AN87" i="1"/>
  <c r="AT85" i="1"/>
  <c r="AR85" i="1"/>
  <c r="AP85" i="1"/>
  <c r="AN85" i="1"/>
  <c r="AT84" i="1"/>
  <c r="AR84" i="1"/>
  <c r="AP84" i="1"/>
  <c r="AN84" i="1"/>
  <c r="AT83" i="1"/>
  <c r="AR83" i="1"/>
  <c r="AP83" i="1"/>
  <c r="AN83" i="1"/>
  <c r="AT82" i="1"/>
  <c r="AR82" i="1"/>
  <c r="AP82" i="1"/>
  <c r="AN82" i="1"/>
  <c r="AT81" i="1"/>
  <c r="AR81" i="1"/>
  <c r="AP81" i="1"/>
  <c r="AN81" i="1"/>
  <c r="AT80" i="1"/>
  <c r="AR80" i="1"/>
  <c r="AP80" i="1"/>
  <c r="AN80" i="1"/>
  <c r="AT79" i="1"/>
  <c r="AR79" i="1"/>
  <c r="AP79" i="1"/>
  <c r="AN79" i="1"/>
  <c r="AT78" i="1"/>
  <c r="AR78" i="1"/>
  <c r="AP78" i="1"/>
  <c r="AN78" i="1"/>
  <c r="AT77" i="1"/>
  <c r="AR77" i="1"/>
  <c r="AP77" i="1"/>
  <c r="AN77" i="1"/>
  <c r="AT76" i="1"/>
  <c r="AR76" i="1"/>
  <c r="AP76" i="1"/>
  <c r="AN76" i="1"/>
  <c r="AT75" i="1"/>
  <c r="AR75" i="1"/>
  <c r="AP75" i="1"/>
  <c r="AN75" i="1"/>
  <c r="AT74" i="1"/>
  <c r="AR74" i="1"/>
  <c r="AP74" i="1"/>
  <c r="AN74" i="1"/>
  <c r="AT73" i="1"/>
  <c r="AR73" i="1"/>
  <c r="AP73" i="1"/>
  <c r="AN73" i="1"/>
  <c r="AT72" i="1"/>
  <c r="AR72" i="1"/>
  <c r="AP72" i="1"/>
  <c r="AN72" i="1"/>
  <c r="AT71" i="1"/>
  <c r="AR71" i="1"/>
  <c r="AP71" i="1"/>
  <c r="AN71" i="1"/>
  <c r="AT70" i="1"/>
  <c r="AR70" i="1"/>
  <c r="AP70" i="1"/>
  <c r="AN70" i="1"/>
  <c r="AT69" i="1"/>
  <c r="AR69" i="1"/>
  <c r="AP69" i="1"/>
  <c r="AN69" i="1"/>
  <c r="AT68" i="1"/>
  <c r="AR68" i="1"/>
  <c r="AP68" i="1"/>
  <c r="AN68" i="1"/>
  <c r="AT67" i="1"/>
  <c r="AR67" i="1"/>
  <c r="AP67" i="1"/>
  <c r="AN67" i="1"/>
  <c r="AT66" i="1"/>
  <c r="AR66" i="1"/>
  <c r="AP66" i="1"/>
  <c r="AN66" i="1"/>
  <c r="AT65" i="1"/>
  <c r="AR65" i="1"/>
  <c r="AP65" i="1"/>
  <c r="AN65" i="1"/>
  <c r="O64" i="1"/>
  <c r="N64" i="1"/>
  <c r="M64" i="1"/>
  <c r="L64" i="1"/>
  <c r="K64" i="1"/>
  <c r="J64" i="1"/>
  <c r="I64" i="1"/>
  <c r="H64" i="1"/>
  <c r="G64" i="1"/>
  <c r="F64" i="1"/>
  <c r="E64" i="1"/>
  <c r="D64" i="1"/>
  <c r="AT63" i="1"/>
  <c r="AR63" i="1"/>
  <c r="AP63" i="1"/>
  <c r="AN63" i="1"/>
  <c r="AT62" i="1"/>
  <c r="AR62" i="1"/>
  <c r="AP62" i="1"/>
  <c r="AN62" i="1"/>
  <c r="AT61" i="1"/>
  <c r="AR61" i="1"/>
  <c r="AP61" i="1"/>
  <c r="AN61" i="1"/>
  <c r="AT60" i="1"/>
  <c r="AR60" i="1"/>
  <c r="AP60" i="1"/>
  <c r="AN60" i="1"/>
  <c r="AT59" i="1"/>
  <c r="AR59" i="1"/>
  <c r="AP59" i="1"/>
  <c r="AN59" i="1"/>
  <c r="AT58" i="1"/>
  <c r="AR58" i="1"/>
  <c r="AP58" i="1"/>
  <c r="AN58" i="1"/>
  <c r="AR57" i="1"/>
  <c r="H57" i="1"/>
  <c r="E57" i="1"/>
  <c r="AR56" i="1"/>
  <c r="AP56" i="1"/>
  <c r="G56" i="1"/>
  <c r="G57" i="1" s="1"/>
  <c r="D56" i="1"/>
  <c r="D57" i="1" s="1"/>
  <c r="AN55" i="1"/>
  <c r="H55" i="1"/>
  <c r="F55" i="1"/>
  <c r="AR55" i="1" s="1"/>
  <c r="E55" i="1"/>
  <c r="AT54" i="1"/>
  <c r="AR54" i="1"/>
  <c r="AP54" i="1"/>
  <c r="AN54" i="1"/>
  <c r="AT52" i="1"/>
  <c r="AR52" i="1"/>
  <c r="AS52" i="1" s="1"/>
  <c r="AP52" i="1"/>
  <c r="AN52" i="1"/>
  <c r="AT51" i="1"/>
  <c r="AR51" i="1"/>
  <c r="AS51" i="1" s="1"/>
  <c r="AP51" i="1"/>
  <c r="AN51" i="1"/>
  <c r="AT50" i="1"/>
  <c r="AR50" i="1"/>
  <c r="AS50" i="1" s="1"/>
  <c r="AP50" i="1"/>
  <c r="AN50" i="1"/>
  <c r="AT49" i="1"/>
  <c r="AR49" i="1"/>
  <c r="AP49" i="1"/>
  <c r="AN49" i="1"/>
  <c r="AT48" i="1"/>
  <c r="AR48" i="1"/>
  <c r="AS48" i="1" s="1"/>
  <c r="AP48" i="1"/>
  <c r="AN48" i="1"/>
  <c r="AT47" i="1"/>
  <c r="AR47" i="1"/>
  <c r="AS47" i="1" s="1"/>
  <c r="AP47" i="1"/>
  <c r="AN47" i="1"/>
  <c r="AT46" i="1"/>
  <c r="AR46" i="1"/>
  <c r="AS46" i="1" s="1"/>
  <c r="AP46" i="1"/>
  <c r="AN46" i="1"/>
  <c r="AT45" i="1"/>
  <c r="AR45" i="1"/>
  <c r="AP45" i="1"/>
  <c r="AN45" i="1"/>
  <c r="AT44" i="1"/>
  <c r="AR44" i="1"/>
  <c r="AP44" i="1"/>
  <c r="AN44" i="1"/>
  <c r="AT43" i="1"/>
  <c r="AR43" i="1"/>
  <c r="AP43" i="1"/>
  <c r="AN43" i="1"/>
  <c r="AT42" i="1"/>
  <c r="AR42" i="1"/>
  <c r="AP42" i="1"/>
  <c r="AN42" i="1"/>
  <c r="AT41" i="1"/>
  <c r="AR41" i="1"/>
  <c r="AP41" i="1"/>
  <c r="AN41" i="1"/>
  <c r="AT40" i="1"/>
  <c r="AR40" i="1"/>
  <c r="AP40" i="1"/>
  <c r="AN40" i="1"/>
  <c r="AT39" i="1"/>
  <c r="AR39" i="1"/>
  <c r="AP39" i="1"/>
  <c r="AN39" i="1"/>
  <c r="AT38" i="1"/>
  <c r="AR38" i="1"/>
  <c r="AP38" i="1"/>
  <c r="AN38" i="1"/>
  <c r="AT37" i="1"/>
  <c r="AO37" i="1" s="1"/>
  <c r="AR37" i="1"/>
  <c r="AS37" i="1" s="1"/>
  <c r="AP37" i="1"/>
  <c r="AN37" i="1"/>
  <c r="AT36" i="1"/>
  <c r="AR36" i="1"/>
  <c r="AP36" i="1"/>
  <c r="AN36" i="1"/>
  <c r="AT35" i="1"/>
  <c r="AR35" i="1"/>
  <c r="AS35" i="1" s="1"/>
  <c r="AP35" i="1"/>
  <c r="AN35" i="1"/>
  <c r="AT34" i="1"/>
  <c r="AR34" i="1"/>
  <c r="AS34" i="1" s="1"/>
  <c r="AP34" i="1"/>
  <c r="AN34" i="1"/>
  <c r="AT33" i="1"/>
  <c r="AR33" i="1"/>
  <c r="AS33" i="1" s="1"/>
  <c r="AP33" i="1"/>
  <c r="AN33" i="1"/>
  <c r="AT32" i="1"/>
  <c r="AR32" i="1"/>
  <c r="AP32" i="1"/>
  <c r="AN32" i="1"/>
  <c r="AT31" i="1"/>
  <c r="AR31" i="1"/>
  <c r="AS31" i="1" s="1"/>
  <c r="AP31" i="1"/>
  <c r="AN31" i="1"/>
  <c r="AT30" i="1"/>
  <c r="AR30" i="1"/>
  <c r="AS30" i="1" s="1"/>
  <c r="AP30" i="1"/>
  <c r="AN30" i="1"/>
  <c r="AT29" i="1"/>
  <c r="AR29" i="1"/>
  <c r="AS29" i="1" s="1"/>
  <c r="AP29" i="1"/>
  <c r="AN29" i="1"/>
  <c r="AO29" i="1" s="1"/>
  <c r="AT28" i="1"/>
  <c r="AR28" i="1"/>
  <c r="AP28" i="1"/>
  <c r="AN28" i="1"/>
  <c r="AT27" i="1"/>
  <c r="AR27" i="1"/>
  <c r="AP27" i="1"/>
  <c r="AN27" i="1"/>
  <c r="AT26" i="1"/>
  <c r="AR26" i="1"/>
  <c r="AP26" i="1"/>
  <c r="AN26" i="1"/>
  <c r="AT25" i="1"/>
  <c r="AR25" i="1"/>
  <c r="AP25" i="1"/>
  <c r="AN25" i="1"/>
  <c r="AT24" i="1"/>
  <c r="AR24" i="1"/>
  <c r="AP24" i="1"/>
  <c r="AN24" i="1"/>
  <c r="AT23" i="1"/>
  <c r="AR23" i="1"/>
  <c r="AP23" i="1"/>
  <c r="AN23" i="1"/>
  <c r="AT22" i="1"/>
  <c r="AR22" i="1"/>
  <c r="AP22" i="1"/>
  <c r="AN22" i="1"/>
  <c r="AT21" i="1"/>
  <c r="AR21" i="1"/>
  <c r="AS21" i="1" s="1"/>
  <c r="AP21" i="1"/>
  <c r="AN21" i="1"/>
  <c r="AO21" i="1" s="1"/>
  <c r="AT20" i="1"/>
  <c r="AR20" i="1"/>
  <c r="AP20" i="1"/>
  <c r="AN20" i="1"/>
  <c r="AT19" i="1"/>
  <c r="AR19" i="1"/>
  <c r="AS19" i="1" s="1"/>
  <c r="AP19" i="1"/>
  <c r="AN19" i="1"/>
  <c r="AT18" i="1"/>
  <c r="AR18" i="1"/>
  <c r="AS18" i="1" s="1"/>
  <c r="AP18" i="1"/>
  <c r="AN18" i="1"/>
  <c r="AT17" i="1"/>
  <c r="AR17" i="1"/>
  <c r="AS17" i="1" s="1"/>
  <c r="AP17" i="1"/>
  <c r="AN17" i="1"/>
  <c r="AT16" i="1"/>
  <c r="AR16" i="1"/>
  <c r="AS16" i="1" s="1"/>
  <c r="AP16" i="1"/>
  <c r="AN16" i="1"/>
  <c r="AO16" i="1" s="1"/>
  <c r="AT15" i="1"/>
  <c r="AR15" i="1"/>
  <c r="AP15" i="1"/>
  <c r="AN15" i="1"/>
  <c r="AT14" i="1"/>
  <c r="AR14" i="1"/>
  <c r="AP14" i="1"/>
  <c r="AN14" i="1"/>
  <c r="AT13" i="1"/>
  <c r="AR13" i="1"/>
  <c r="AP13" i="1"/>
  <c r="AN13" i="1"/>
  <c r="AT12" i="1"/>
  <c r="AR12" i="1"/>
  <c r="AP12" i="1"/>
  <c r="AN12" i="1"/>
  <c r="AT11" i="1"/>
  <c r="AR11" i="1"/>
  <c r="AP11" i="1"/>
  <c r="AN11" i="1"/>
  <c r="AT10" i="1"/>
  <c r="AR10" i="1"/>
  <c r="AP10" i="1"/>
  <c r="AN10" i="1"/>
  <c r="AS111" i="1" l="1"/>
  <c r="AS110" i="1"/>
  <c r="AQ19" i="1"/>
  <c r="AQ20" i="1"/>
  <c r="AQ29" i="1"/>
  <c r="AS22" i="1"/>
  <c r="AS23" i="1"/>
  <c r="AS25" i="1"/>
  <c r="AQ31" i="1"/>
  <c r="AQ33" i="1"/>
  <c r="AQ34" i="1"/>
  <c r="AQ35" i="1"/>
  <c r="AQ36" i="1"/>
  <c r="AQ46" i="1"/>
  <c r="AS66" i="1"/>
  <c r="AS67" i="1"/>
  <c r="AS68" i="1"/>
  <c r="AS70" i="1"/>
  <c r="AS71" i="1"/>
  <c r="AS72" i="1"/>
  <c r="AS74" i="1"/>
  <c r="AS75" i="1"/>
  <c r="AS76" i="1"/>
  <c r="AS78" i="1"/>
  <c r="AS92" i="1"/>
  <c r="AS93" i="1"/>
  <c r="AS94" i="1"/>
  <c r="AS96" i="1"/>
  <c r="AS100" i="1"/>
  <c r="AS101" i="1"/>
  <c r="AS103" i="1"/>
  <c r="AS105" i="1"/>
  <c r="AS106" i="1"/>
  <c r="AS107" i="1"/>
  <c r="AO66" i="1"/>
  <c r="AO74" i="1"/>
  <c r="AO78" i="1"/>
  <c r="AO82" i="1"/>
  <c r="AO92" i="1"/>
  <c r="AO100" i="1"/>
  <c r="AO101" i="1"/>
  <c r="AO103" i="1"/>
  <c r="AO105" i="1"/>
  <c r="AO46" i="1"/>
  <c r="AQ66" i="1"/>
  <c r="AQ74" i="1"/>
  <c r="AQ78" i="1"/>
  <c r="AQ82" i="1"/>
  <c r="AQ96" i="1"/>
  <c r="AQ100" i="1"/>
  <c r="AQ101" i="1"/>
  <c r="AQ103" i="1"/>
  <c r="AQ104" i="1"/>
  <c r="AQ105" i="1"/>
  <c r="AQ107" i="1"/>
  <c r="AO12" i="1"/>
  <c r="AQ10" i="1"/>
  <c r="AS10" i="1"/>
  <c r="AS12" i="1"/>
  <c r="AS13" i="1"/>
  <c r="AS14" i="1"/>
  <c r="AQ16" i="1"/>
  <c r="AQ25" i="1"/>
  <c r="AO30" i="1"/>
  <c r="AO31" i="1"/>
  <c r="AO33" i="1"/>
  <c r="AS38" i="1"/>
  <c r="AS39" i="1"/>
  <c r="AS42" i="1"/>
  <c r="AQ48" i="1"/>
  <c r="AQ50" i="1"/>
  <c r="AQ51" i="1"/>
  <c r="AQ52" i="1"/>
  <c r="AQ54" i="1"/>
  <c r="AS58" i="1"/>
  <c r="AS59" i="1"/>
  <c r="AS61" i="1"/>
  <c r="AQ67" i="1"/>
  <c r="AQ68" i="1"/>
  <c r="AQ69" i="1"/>
  <c r="AQ70" i="1"/>
  <c r="AQ72" i="1"/>
  <c r="AS82" i="1"/>
  <c r="AS83" i="1"/>
  <c r="AS84" i="1"/>
  <c r="AS87" i="1"/>
  <c r="AS88" i="1"/>
  <c r="AS90" i="1"/>
  <c r="AQ92" i="1"/>
  <c r="AO96" i="1"/>
  <c r="AQ114" i="1"/>
  <c r="AQ37" i="1"/>
  <c r="AO42" i="1"/>
  <c r="AO61" i="1"/>
  <c r="AO83" i="1"/>
  <c r="AO84" i="1"/>
  <c r="AO87" i="1"/>
  <c r="AO10" i="1"/>
  <c r="AQ11" i="1"/>
  <c r="AQ12" i="1"/>
  <c r="AQ13" i="1"/>
  <c r="AQ14" i="1"/>
  <c r="AQ21" i="1"/>
  <c r="AO25" i="1"/>
  <c r="AQ42" i="1"/>
  <c r="AO47" i="1"/>
  <c r="AO48" i="1"/>
  <c r="AO50" i="1"/>
  <c r="AQ61" i="1"/>
  <c r="AO67" i="1"/>
  <c r="AO68" i="1"/>
  <c r="AO70" i="1"/>
  <c r="AQ83" i="1"/>
  <c r="AQ84" i="1"/>
  <c r="AQ85" i="1"/>
  <c r="AQ87" i="1"/>
  <c r="AQ90" i="1"/>
  <c r="AQ109" i="1"/>
  <c r="AO114" i="1"/>
  <c r="AO17" i="1"/>
  <c r="AO22" i="1"/>
  <c r="AQ26" i="1"/>
  <c r="AQ27" i="1"/>
  <c r="AO13" i="1"/>
  <c r="AO14" i="1"/>
  <c r="AQ18" i="1"/>
  <c r="AO19" i="1"/>
  <c r="AQ23" i="1"/>
  <c r="AS26" i="1"/>
  <c r="AS27" i="1"/>
  <c r="AO34" i="1"/>
  <c r="AO35" i="1"/>
  <c r="AQ39" i="1"/>
  <c r="AS43" i="1"/>
  <c r="AS44" i="1"/>
  <c r="AO51" i="1"/>
  <c r="AO52" i="1"/>
  <c r="AQ58" i="1"/>
  <c r="AQ59" i="1"/>
  <c r="AQ60" i="1"/>
  <c r="AS62" i="1"/>
  <c r="AS63" i="1"/>
  <c r="AO71" i="1"/>
  <c r="AO72" i="1"/>
  <c r="AQ75" i="1"/>
  <c r="AQ76" i="1"/>
  <c r="AQ77" i="1"/>
  <c r="AS79" i="1"/>
  <c r="AS80" i="1"/>
  <c r="AO88" i="1"/>
  <c r="AO90" i="1"/>
  <c r="AQ93" i="1"/>
  <c r="AQ94" i="1"/>
  <c r="AQ95" i="1"/>
  <c r="AS97" i="1"/>
  <c r="AS98" i="1"/>
  <c r="AO106" i="1"/>
  <c r="AO107" i="1"/>
  <c r="AQ110" i="1"/>
  <c r="AQ111" i="1"/>
  <c r="AQ112" i="1"/>
  <c r="AO26" i="1"/>
  <c r="AO27" i="1"/>
  <c r="AO43" i="1"/>
  <c r="AO44" i="1"/>
  <c r="AO62" i="1"/>
  <c r="AO63" i="1"/>
  <c r="AO79" i="1"/>
  <c r="AO80" i="1"/>
  <c r="AO97" i="1"/>
  <c r="AO98" i="1"/>
  <c r="AO18" i="1"/>
  <c r="AO23" i="1"/>
  <c r="AQ28" i="1"/>
  <c r="AO38" i="1"/>
  <c r="AO39" i="1"/>
  <c r="AQ43" i="1"/>
  <c r="AQ44" i="1"/>
  <c r="AQ45" i="1"/>
  <c r="AO58" i="1"/>
  <c r="AO59" i="1"/>
  <c r="AQ63" i="1"/>
  <c r="AO75" i="1"/>
  <c r="AO76" i="1"/>
  <c r="AQ80" i="1"/>
  <c r="AO93" i="1"/>
  <c r="AO94" i="1"/>
  <c r="AQ98" i="1"/>
  <c r="AO110" i="1"/>
  <c r="AO111" i="1"/>
  <c r="AO11" i="1"/>
  <c r="AS15" i="1"/>
  <c r="AO20" i="1"/>
  <c r="AQ22" i="1"/>
  <c r="AS24" i="1"/>
  <c r="AO28" i="1"/>
  <c r="AQ30" i="1"/>
  <c r="AS32" i="1"/>
  <c r="AO36" i="1"/>
  <c r="AQ38" i="1"/>
  <c r="AS40" i="1"/>
  <c r="AS41" i="1"/>
  <c r="AO45" i="1"/>
  <c r="AQ47" i="1"/>
  <c r="AS49" i="1"/>
  <c r="AO54" i="1"/>
  <c r="AT55" i="1"/>
  <c r="AO60" i="1"/>
  <c r="AQ62" i="1"/>
  <c r="AS65" i="1"/>
  <c r="AO69" i="1"/>
  <c r="AQ71" i="1"/>
  <c r="AS73" i="1"/>
  <c r="AO77" i="1"/>
  <c r="AQ79" i="1"/>
  <c r="AS81" i="1"/>
  <c r="AO85" i="1"/>
  <c r="AQ88" i="1"/>
  <c r="AS91" i="1"/>
  <c r="AO95" i="1"/>
  <c r="AQ97" i="1"/>
  <c r="AS99" i="1"/>
  <c r="AO104" i="1"/>
  <c r="AQ106" i="1"/>
  <c r="AS108" i="1"/>
  <c r="AO112" i="1"/>
  <c r="AS11" i="1"/>
  <c r="AO15" i="1"/>
  <c r="AQ17" i="1"/>
  <c r="AS20" i="1"/>
  <c r="AO24" i="1"/>
  <c r="AS28" i="1"/>
  <c r="AO32" i="1"/>
  <c r="AS36" i="1"/>
  <c r="AO40" i="1"/>
  <c r="AO41" i="1"/>
  <c r="AS45" i="1"/>
  <c r="AO49" i="1"/>
  <c r="AS54" i="1"/>
  <c r="AP57" i="1"/>
  <c r="AS60" i="1"/>
  <c r="AO65" i="1"/>
  <c r="AS69" i="1"/>
  <c r="AO73" i="1"/>
  <c r="AS77" i="1"/>
  <c r="AO81" i="1"/>
  <c r="AS85" i="1"/>
  <c r="AO91" i="1"/>
  <c r="AS95" i="1"/>
  <c r="AO99" i="1"/>
  <c r="AS104" i="1"/>
  <c r="AO108" i="1"/>
  <c r="AS112" i="1"/>
  <c r="AQ15" i="1"/>
  <c r="AQ24" i="1"/>
  <c r="AQ32" i="1"/>
  <c r="AQ40" i="1"/>
  <c r="AQ41" i="1"/>
  <c r="AQ49" i="1"/>
  <c r="AN56" i="1"/>
  <c r="AO56" i="1" s="1"/>
  <c r="AQ65" i="1"/>
  <c r="AQ73" i="1"/>
  <c r="AQ81" i="1"/>
  <c r="AQ91" i="1"/>
  <c r="AQ99" i="1"/>
  <c r="AQ108" i="1"/>
  <c r="AS55" i="1"/>
  <c r="AO55" i="1"/>
  <c r="AT57" i="1"/>
  <c r="AS57" i="1" s="1"/>
  <c r="AN57" i="1"/>
  <c r="AT56" i="1"/>
  <c r="AP55" i="1"/>
  <c r="AQ55" i="1" l="1"/>
  <c r="AQ56" i="1"/>
  <c r="AQ57" i="1"/>
  <c r="AS56" i="1"/>
  <c r="AO57" i="1"/>
</calcChain>
</file>

<file path=xl/comments1.xml><?xml version="1.0" encoding="utf-8"?>
<comments xmlns="http://schemas.openxmlformats.org/spreadsheetml/2006/main">
  <authors>
    <author>CristianRD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CristianRD:</t>
        </r>
        <r>
          <rPr>
            <sz val="9"/>
            <color indexed="81"/>
            <rFont val="Tahoma"/>
            <family val="2"/>
          </rPr>
          <t xml:space="preserve">
Total de imputados en causas ingresadas, con o sin detenidos. (Causas recién judicializadas)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CristianRD:</t>
        </r>
        <r>
          <rPr>
            <sz val="9"/>
            <color indexed="81"/>
            <rFont val="Tahoma"/>
            <family val="2"/>
          </rPr>
          <t xml:space="preserve">
Total de detenidos en el mes; Controles de detención, puestas a disposición.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CristianRD:</t>
        </r>
        <r>
          <rPr>
            <sz val="9"/>
            <color indexed="81"/>
            <rFont val="Tahoma"/>
            <family val="2"/>
          </rPr>
          <t xml:space="preserve">
Formulaciones presentadas en el mes ingresadas a sistema. (En periodo de contingencia es 0) por no ser urgentes y/o por no tener término constitucional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</rPr>
          <t>CristianRD:</t>
        </r>
        <r>
          <rPr>
            <sz val="9"/>
            <color indexed="81"/>
            <rFont val="Tahoma"/>
            <family val="2"/>
          </rPr>
          <t xml:space="preserve">
Se consideran celebradas tomando en cuenta tiempo de audiencia mayor a 00:00</t>
        </r>
      </text>
    </comment>
  </commentList>
</comments>
</file>

<file path=xl/sharedStrings.xml><?xml version="1.0" encoding="utf-8"?>
<sst xmlns="http://schemas.openxmlformats.org/spreadsheetml/2006/main" count="370" uniqueCount="141">
  <si>
    <r>
      <t>E S T A D Í S T I C A    G E N E R A L</t>
    </r>
    <r>
      <rPr>
        <b/>
        <sz val="30"/>
        <rFont val="Arial"/>
        <family val="2"/>
      </rPr>
      <t xml:space="preserve"> 
S I S T E M A   A C U S A T O R I O   A D V E R S A R I A L    E N    E L   E S T A D O   D E    M O R E L O S</t>
    </r>
  </si>
  <si>
    <t>944 CUAUTLA</t>
  </si>
  <si>
    <t>A B R I L    2 0 2 0</t>
  </si>
  <si>
    <t>FORMATO DE INFORME: ESTADÍSTICA GENERAL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</si>
  <si>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</si>
  <si>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</si>
  <si>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</si>
  <si>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</si>
  <si>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</si>
  <si>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</si>
  <si>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</si>
  <si>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</si>
  <si>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</si>
  <si>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</si>
  <si>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</si>
  <si>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</si>
  <si>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
ANUAL SEDE XOCHITEPEC</t>
  </si>
  <si>
    <t>% EN RAZÓN DE LAS DEMÁS SEDES</t>
  </si>
  <si>
    <t>TOTAL ACUMULADO ANUAL SEDE JOJUTLA</t>
  </si>
  <si>
    <t>TOTAL ACUMULADO
ANUAL SEDE CUAUTLA</t>
  </si>
  <si>
    <t>SEDE XOCHITEPEC</t>
  </si>
  <si>
    <t>SEDE JOJUTLA</t>
  </si>
  <si>
    <t>SEDE CUAUTLA</t>
  </si>
  <si>
    <t>REPORTE GENERAL CAUSAS JUDICIALIZADAS Y RESULTADO DE PETICIONES EN AUDIENCIA</t>
  </si>
  <si>
    <t>OCT</t>
  </si>
  <si>
    <t>NOV</t>
  </si>
  <si>
    <t>DIC</t>
  </si>
  <si>
    <t>Alta de causas</t>
  </si>
  <si>
    <t>Etapa Control</t>
  </si>
  <si>
    <t>Etapa Juicio Oral iniciales</t>
  </si>
  <si>
    <t>Etapa Juicio Oral (reposición)</t>
  </si>
  <si>
    <t>Etapa Ejecución Sistema Oral (Abreviado)</t>
  </si>
  <si>
    <t>Etapa Ejecución Sistema Oral (Juicio Oral)</t>
  </si>
  <si>
    <t>Ejecución Sistema Tradicional</t>
  </si>
  <si>
    <t xml:space="preserve">Competencia </t>
  </si>
  <si>
    <t>Exhortos foráneos</t>
  </si>
  <si>
    <t>Número de imputados registrados</t>
  </si>
  <si>
    <t>Por delito oficioso</t>
  </si>
  <si>
    <t>Por delito no oficioso</t>
  </si>
  <si>
    <t>Prisión preventiva impuesta</t>
  </si>
  <si>
    <t>Imputados a los que se les impuso prisión preventiva (justificada)</t>
  </si>
  <si>
    <t>Imputados a los que se les impuso prisión preventiva (oficiosa)</t>
  </si>
  <si>
    <t>Detenciones en cumplimiento a orden de aprehensión inicial</t>
  </si>
  <si>
    <t>Detenciones en cumplimiento a orden por sustracción</t>
  </si>
  <si>
    <t>Controles de detención registrados</t>
  </si>
  <si>
    <t>Detenidos a los que se les calificó legalidad de detención</t>
  </si>
  <si>
    <t xml:space="preserve">Legalidad de las detenciones  </t>
  </si>
  <si>
    <t>Legales</t>
  </si>
  <si>
    <t>Ilegales</t>
  </si>
  <si>
    <t>Se desiste fiscal</t>
  </si>
  <si>
    <t>Se otorga perdón o acuerdo reparatorio</t>
  </si>
  <si>
    <t>Causas iniciadas por Orden de cateo</t>
  </si>
  <si>
    <t>Total de ordenes solicitadas de Cateo  (iniciales y ya judicializadas)</t>
  </si>
  <si>
    <t xml:space="preserve">Otorgada </t>
  </si>
  <si>
    <t>Negada</t>
  </si>
  <si>
    <t>Causas iniciadas por Orden de Aprehensión y Cateo (Conjunto)</t>
  </si>
  <si>
    <t>Causas iniciadas por Orden de Aprehensión</t>
  </si>
  <si>
    <t>Total de ordenes solicitadas de Aprehensión (iniciales y ya judicializadas)</t>
  </si>
  <si>
    <t>Orden de comparecencia</t>
  </si>
  <si>
    <t>Formulación de imputación (Iniciales judicializadas sin detenido)</t>
  </si>
  <si>
    <t>Vinculación a proceso  por imputado</t>
  </si>
  <si>
    <t>Vinculados</t>
  </si>
  <si>
    <t xml:space="preserve">No vinculados </t>
  </si>
  <si>
    <t>Suspensiones condicionales del proceso (concedidas)</t>
  </si>
  <si>
    <t>Cumplimiento de ejecutoria de amparo</t>
  </si>
  <si>
    <t>Acuerdos reparatorios (aprobados)</t>
  </si>
  <si>
    <t>Inicial Ratificación de medidas de protección</t>
  </si>
  <si>
    <t>Peticiones ingresadas</t>
  </si>
  <si>
    <t>Ratificadas mismo mes</t>
  </si>
  <si>
    <t>No ratificadas mismo mes</t>
  </si>
  <si>
    <t>Amparos</t>
  </si>
  <si>
    <t>Amparos con antecedentes</t>
  </si>
  <si>
    <t>Amparos sin antecedentes</t>
  </si>
  <si>
    <t>Resueltos (No ampara ni protege)</t>
  </si>
  <si>
    <t>Resueltos (Ampara y protege)</t>
  </si>
  <si>
    <t>AUDIENCIAS PROGRAMADAS</t>
  </si>
  <si>
    <t>TOTAL ACUMULADO ANUAL SEDE CUAUTLA</t>
  </si>
  <si>
    <t>TOTAL</t>
  </si>
  <si>
    <t>Total de Audiencias programadas</t>
  </si>
  <si>
    <t>Total de audiencias no celebradas</t>
  </si>
  <si>
    <t>Total de Audiencias celebradas</t>
  </si>
  <si>
    <t>Audiencias desarrolladas presencialmente en en Sala</t>
  </si>
  <si>
    <t>Audiencias desarrolladas de forma telemática</t>
  </si>
  <si>
    <t>Audiencias de Segunda Instancia</t>
  </si>
  <si>
    <t>Tiempo grabación Etapa de Control</t>
  </si>
  <si>
    <t>Tiempo grabación Etapa de Juicio Oral</t>
  </si>
  <si>
    <t>Tiempo grabación Etapa de Ejecución (tradicional)</t>
  </si>
  <si>
    <t>Tiempo grabación Etapa de Ejecución (adversarial)</t>
  </si>
  <si>
    <t>Total de horas de grabación registradas</t>
  </si>
  <si>
    <t>Audiencias de Formulación de imputación (programadas) sin detenido</t>
  </si>
  <si>
    <t>Audiencias Orden de aprehensión</t>
  </si>
  <si>
    <t>Audiencias de Orden de cateo</t>
  </si>
  <si>
    <t>Audiencias de Orden de cateo y orden de aprehensión</t>
  </si>
  <si>
    <t>Audiencias de Control de detención programadas</t>
  </si>
  <si>
    <t>Audiencias de Puesta a disposición (Causa iniciada por orden de aprehensión)</t>
  </si>
  <si>
    <t>Audiencias Puesta a disposición por sustracción</t>
  </si>
  <si>
    <t>Audiencia donde únicamente se resolvió Vinculacion a proceso</t>
  </si>
  <si>
    <t>Audiencia Intermedia programadas</t>
  </si>
  <si>
    <t>Audiencias de auxilios judiciales</t>
  </si>
  <si>
    <t>Audiencias de Control judicial</t>
  </si>
  <si>
    <t>Audiencia de  Procedimiento Abreviado programadas</t>
  </si>
  <si>
    <t>Audiencias de Juicio Oral programadas</t>
  </si>
  <si>
    <t>Audiencias de Ejecucción Sistema Oral programadas</t>
  </si>
  <si>
    <t>Audiencias Ejecución Sistema Tradicional programadas</t>
  </si>
  <si>
    <t>Suspensión condicional del proceso</t>
  </si>
  <si>
    <t>Revision de suspensión condicional</t>
  </si>
  <si>
    <t>Revision de medidas cautelares</t>
  </si>
  <si>
    <t>Acuerdos reparatorio</t>
  </si>
  <si>
    <t>Acuerdos reparatorios revisión</t>
  </si>
  <si>
    <t>Sobreseimiento en audiencia</t>
  </si>
  <si>
    <t>PERITOS TRADUCTORES REQUERIDOS</t>
  </si>
  <si>
    <t>Perito traductor para víctima</t>
  </si>
  <si>
    <t>Perito traductor para imputado</t>
  </si>
  <si>
    <t xml:space="preserve"> PROCEDIMIENTOS DIVERSOS</t>
  </si>
  <si>
    <t>Tratamiento de Adicciones (elegibilidad)</t>
  </si>
  <si>
    <t>Tratamiento de Adicciones (seguimiento)</t>
  </si>
  <si>
    <t>Accion Penal por Particular</t>
  </si>
  <si>
    <t>Auxilio judicial a la Fiscalía</t>
  </si>
  <si>
    <t>Concedido</t>
  </si>
  <si>
    <t>Negado</t>
  </si>
  <si>
    <t>Auxilio judicial a la Víctima</t>
  </si>
  <si>
    <t>Auxilio judicial a la Defensa</t>
  </si>
  <si>
    <t>Control judicial</t>
  </si>
  <si>
    <t>Reapertura de investigación</t>
  </si>
  <si>
    <t>Se concede lo peticionado</t>
  </si>
  <si>
    <t>Negado, se confirma no ejercicio</t>
  </si>
  <si>
    <t xml:space="preserve"> SENTENCIAS </t>
  </si>
  <si>
    <t>Sentencia condenatoria de Juicio Oral</t>
  </si>
  <si>
    <t>Total de causas condeantorias</t>
  </si>
  <si>
    <t>.</t>
  </si>
  <si>
    <t>Sentenciados hombres</t>
  </si>
  <si>
    <t>Sentenciadas mujeres</t>
  </si>
  <si>
    <t>Sentencia absulutoria de Juicio Oral</t>
  </si>
  <si>
    <t>Total de causas con sentencia</t>
  </si>
  <si>
    <t>Sentencias Mixtas</t>
  </si>
  <si>
    <t>Total de causas (sentencia mixta)</t>
  </si>
  <si>
    <t>Sentencias Procedimiento abreviado</t>
  </si>
  <si>
    <t>VISITAS</t>
  </si>
  <si>
    <t xml:space="preserve"> </t>
  </si>
  <si>
    <t>TOTAL ACUMULADO
ANUALAL MES DE ABRIL 2021</t>
  </si>
  <si>
    <t>Visitas de Instituciones educativas y otras instituciones o Tribunales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</si>
</sst>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32"/>
      <name val="Arial"/>
      <family val="2"/>
    </font>
    <font>
      <b/>
      <sz val="30"/>
      <name val="Arial"/>
      <family val="2"/>
    </font>
    <font>
      <sz val="10"/>
      <name val="Tahoma"/>
      <family val="2"/>
    </font>
    <font>
      <sz val="22"/>
      <name val="Tahoma"/>
      <family val="2"/>
    </font>
    <font>
      <sz val="22"/>
      <color theme="1"/>
      <name val="Tahoma"/>
      <family val="2"/>
    </font>
    <font>
      <sz val="22"/>
      <color rgb="FFFFC000"/>
      <name val="Tahoma"/>
      <family val="2"/>
    </font>
    <font>
      <sz val="22"/>
      <color rgb="FF00B050"/>
      <name val="Tahoma"/>
      <family val="2"/>
    </font>
    <font>
      <sz val="22"/>
      <color rgb="FF008000"/>
      <name val="Tahoma"/>
      <family val="2"/>
    </font>
    <font>
      <b/>
      <sz val="22"/>
      <color theme="1"/>
      <name val="Tahoma"/>
      <family val="2"/>
    </font>
    <font>
      <b/>
      <sz val="22"/>
      <color rgb="FFFF9900"/>
      <name val="Tahoma"/>
      <family val="2"/>
    </font>
    <font>
      <b/>
      <sz val="22"/>
      <color rgb="FF008000"/>
      <name val="Tahoma"/>
      <family val="2"/>
    </font>
    <font>
      <b/>
      <sz val="22"/>
      <color rgb="FFFFC000"/>
      <name val="Tahoma"/>
      <family val="2"/>
    </font>
    <font>
      <b/>
      <sz val="20"/>
      <color indexed="9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9"/>
      <color rgb="FFFFC000"/>
      <name val="Arial"/>
      <family val="2"/>
    </font>
    <font>
      <b/>
      <sz val="9"/>
      <color rgb="FF00B050"/>
      <name val="Arial"/>
      <family val="2"/>
    </font>
    <font>
      <b/>
      <sz val="8"/>
      <color theme="0"/>
      <name val="Arial"/>
      <family val="2"/>
    </font>
    <font>
      <b/>
      <sz val="8.5"/>
      <color rgb="FFFF9900"/>
      <name val="Arial"/>
      <family val="2"/>
    </font>
    <font>
      <b/>
      <sz val="8.5"/>
      <color rgb="FF00B050"/>
      <name val="Arial"/>
      <family val="2"/>
    </font>
    <font>
      <b/>
      <sz val="8.5"/>
      <color rgb="FF008000"/>
      <name val="Arial"/>
      <family val="2"/>
    </font>
    <font>
      <b/>
      <sz val="9"/>
      <color theme="0"/>
      <name val="Arial"/>
      <family val="2"/>
    </font>
    <font>
      <b/>
      <sz val="9"/>
      <color rgb="FFFF9900"/>
      <name val="Arial"/>
      <family val="2"/>
    </font>
    <font>
      <b/>
      <sz val="9"/>
      <color rgb="FF008000"/>
      <name val="Arial"/>
      <family val="2"/>
    </font>
    <font>
      <b/>
      <sz val="10"/>
      <color theme="1"/>
      <name val="Arial"/>
      <family val="2"/>
    </font>
    <font>
      <b/>
      <sz val="10"/>
      <color rgb="FFFF9900"/>
      <name val="Arial"/>
      <family val="2"/>
    </font>
    <font>
      <b/>
      <sz val="10"/>
      <color rgb="FF008000"/>
      <name val="Arial"/>
      <family val="2"/>
    </font>
    <font>
      <sz val="8.5"/>
      <color theme="0"/>
      <name val="Arial"/>
      <family val="2"/>
    </font>
    <font>
      <sz val="8.5"/>
      <color rgb="FFFF9900"/>
      <name val="Arial"/>
      <family val="2"/>
    </font>
    <font>
      <sz val="8.5"/>
      <color rgb="FF008000"/>
      <name val="Arial"/>
      <family val="2"/>
    </font>
    <font>
      <b/>
      <sz val="9"/>
      <color theme="1"/>
      <name val="Arial"/>
      <family val="2"/>
    </font>
    <font>
      <b/>
      <sz val="12"/>
      <name val="Tahoma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9900"/>
      <name val="Arial"/>
      <family val="2"/>
    </font>
    <font>
      <b/>
      <sz val="12"/>
      <color rgb="FF00B050"/>
      <name val="Arial"/>
      <family val="2"/>
    </font>
    <font>
      <b/>
      <sz val="12"/>
      <color rgb="FF008000"/>
      <name val="Arial"/>
      <family val="2"/>
    </font>
    <font>
      <b/>
      <sz val="13"/>
      <name val="Arial"/>
      <family val="2"/>
    </font>
    <font>
      <b/>
      <sz val="13"/>
      <color rgb="FFFFC000"/>
      <name val="Arial"/>
      <family val="2"/>
    </font>
    <font>
      <b/>
      <sz val="13"/>
      <color rgb="FF00B050"/>
      <name val="Arial"/>
      <family val="2"/>
    </font>
    <font>
      <b/>
      <sz val="10"/>
      <color theme="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i/>
      <sz val="12"/>
      <color rgb="FFFF9900"/>
      <name val="Arial"/>
      <family val="2"/>
    </font>
    <font>
      <b/>
      <sz val="13"/>
      <color theme="0"/>
      <name val="Arial"/>
      <family val="2"/>
    </font>
    <font>
      <b/>
      <sz val="10"/>
      <name val="Arial"/>
      <family val="2"/>
    </font>
    <font>
      <b/>
      <i/>
      <sz val="12"/>
      <color theme="1"/>
      <name val="Arial"/>
      <family val="2"/>
    </font>
    <font>
      <b/>
      <sz val="14"/>
      <color indexed="9"/>
      <name val="Arial"/>
      <family val="2"/>
    </font>
    <font>
      <b/>
      <sz val="13"/>
      <color indexed="9"/>
      <name val="Arial"/>
      <family val="2"/>
    </font>
    <font>
      <b/>
      <sz val="9.5"/>
      <color theme="1"/>
      <name val="Arial"/>
      <family val="2"/>
    </font>
    <font>
      <b/>
      <sz val="9.5"/>
      <color rgb="FFFF9900"/>
      <name val="Arial"/>
      <family val="2"/>
    </font>
    <font>
      <b/>
      <sz val="9.5"/>
      <color rgb="FF00B050"/>
      <name val="Arial"/>
      <family val="2"/>
    </font>
    <font>
      <b/>
      <sz val="9.5"/>
      <color rgb="FF008000"/>
      <name val="Arial"/>
      <family val="2"/>
    </font>
    <font>
      <b/>
      <sz val="12"/>
      <color rgb="FF00B050"/>
      <name val="Tahoma"/>
      <family val="2"/>
    </font>
    <font>
      <b/>
      <sz val="10"/>
      <color rgb="FF008000"/>
      <name val="Tahoma"/>
      <family val="2"/>
    </font>
    <font>
      <b/>
      <sz val="13"/>
      <color rgb="FFFF66CC"/>
      <name val="Arial"/>
      <family val="2"/>
    </font>
    <font>
      <b/>
      <u/>
      <sz val="12"/>
      <color rgb="FFFF9900"/>
      <name val="Arial"/>
      <family val="2"/>
    </font>
    <font>
      <b/>
      <sz val="12"/>
      <color rgb="FFFFC000"/>
      <name val="Arial"/>
      <family val="2"/>
    </font>
    <font>
      <sz val="10"/>
      <color theme="1"/>
      <name val="Tahoma"/>
      <family val="2"/>
    </font>
    <font>
      <sz val="10"/>
      <color rgb="FFFFC000"/>
      <name val="Tahoma"/>
      <family val="2"/>
    </font>
    <font>
      <sz val="10"/>
      <color rgb="FF00B050"/>
      <name val="Tahoma"/>
      <family val="2"/>
    </font>
    <font>
      <sz val="10"/>
      <color rgb="FF008000"/>
      <name val="Tahoma"/>
      <family val="2"/>
    </font>
    <font>
      <b/>
      <sz val="12"/>
      <color theme="1"/>
      <name val="Tahoma"/>
      <family val="2"/>
    </font>
    <font>
      <b/>
      <sz val="12"/>
      <color rgb="FFFFC000"/>
      <name val="Tahoma"/>
      <family val="2"/>
    </font>
    <font>
      <b/>
      <sz val="12"/>
      <color rgb="FF008000"/>
      <name val="Tahoma"/>
      <family val="2"/>
    </font>
    <font>
      <b/>
      <sz val="10"/>
      <color rgb="FFFF9900"/>
      <name val="Tahoma"/>
      <family val="2"/>
    </font>
    <font>
      <b/>
      <sz val="10"/>
      <color rgb="FFFFC000"/>
      <name val="Tahoma"/>
      <family val="2"/>
    </font>
    <font>
      <sz val="10"/>
      <color indexed="43"/>
      <name val="Tahoma"/>
      <family val="2"/>
    </font>
    <font>
      <sz val="11"/>
      <color rgb="FFFFC0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Dot">
        <color indexed="64"/>
      </left>
      <right style="medium">
        <color indexed="64"/>
      </right>
      <top/>
      <bottom/>
      <diagonal/>
    </border>
    <border>
      <left style="mediumDashDot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medium">
        <color indexed="64"/>
      </right>
      <top/>
      <bottom style="thin">
        <color auto="1"/>
      </bottom>
      <diagonal/>
    </border>
    <border>
      <left style="medium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DashDot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Dot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6">
    <xf numFmtId="0" fontId="0" fillId="0" borderId="0" xfId="0"/>
    <xf numFmtId="0" fontId="0" fillId="0" borderId="0" xfId="0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164" fontId="17" fillId="3" borderId="11" xfId="0" applyNumberFormat="1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164" fontId="18" fillId="3" borderId="11" xfId="0" applyNumberFormat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164" fontId="19" fillId="3" borderId="11" xfId="0" applyNumberFormat="1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20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164" fontId="17" fillId="3" borderId="15" xfId="0" applyNumberFormat="1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164" fontId="18" fillId="3" borderId="15" xfId="0" applyNumberFormat="1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164" fontId="19" fillId="3" borderId="15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164" fontId="17" fillId="3" borderId="16" xfId="0" applyNumberFormat="1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164" fontId="18" fillId="3" borderId="16" xfId="0" applyNumberFormat="1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164" fontId="19" fillId="3" borderId="16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5" fillId="5" borderId="1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vertical="center"/>
    </xf>
    <xf numFmtId="0" fontId="36" fillId="5" borderId="18" xfId="0" applyFont="1" applyFill="1" applyBorder="1" applyAlignment="1">
      <alignment horizontal="right" vertical="center"/>
    </xf>
    <xf numFmtId="0" fontId="37" fillId="5" borderId="19" xfId="0" applyFont="1" applyFill="1" applyBorder="1" applyAlignment="1">
      <alignment horizontal="right" vertical="center"/>
    </xf>
    <xf numFmtId="0" fontId="38" fillId="5" borderId="20" xfId="0" applyFont="1" applyFill="1" applyBorder="1" applyAlignment="1">
      <alignment horizontal="right" vertical="center"/>
    </xf>
    <xf numFmtId="0" fontId="36" fillId="5" borderId="19" xfId="0" applyFont="1" applyFill="1" applyBorder="1" applyAlignment="1">
      <alignment horizontal="right" vertical="center"/>
    </xf>
    <xf numFmtId="0" fontId="37" fillId="5" borderId="21" xfId="0" applyFont="1" applyFill="1" applyBorder="1" applyAlignment="1">
      <alignment horizontal="right" vertical="center"/>
    </xf>
    <xf numFmtId="0" fontId="39" fillId="5" borderId="22" xfId="0" applyFont="1" applyFill="1" applyBorder="1" applyAlignment="1">
      <alignment horizontal="right" vertical="center"/>
    </xf>
    <xf numFmtId="0" fontId="39" fillId="5" borderId="23" xfId="0" applyFont="1" applyFill="1" applyBorder="1" applyAlignment="1">
      <alignment horizontal="right" vertical="center"/>
    </xf>
    <xf numFmtId="0" fontId="36" fillId="5" borderId="19" xfId="0" applyFont="1" applyFill="1" applyBorder="1" applyAlignment="1">
      <alignment vertical="center"/>
    </xf>
    <xf numFmtId="0" fontId="37" fillId="5" borderId="21" xfId="0" applyFont="1" applyFill="1" applyBorder="1" applyAlignment="1">
      <alignment vertical="center"/>
    </xf>
    <xf numFmtId="0" fontId="39" fillId="5" borderId="23" xfId="0" applyFont="1" applyFill="1" applyBorder="1" applyAlignment="1">
      <alignment vertical="center"/>
    </xf>
    <xf numFmtId="0" fontId="36" fillId="5" borderId="18" xfId="0" applyFont="1" applyFill="1" applyBorder="1" applyAlignment="1">
      <alignment vertical="center"/>
    </xf>
    <xf numFmtId="164" fontId="40" fillId="2" borderId="20" xfId="0" applyNumberFormat="1" applyFont="1" applyFill="1" applyBorder="1" applyAlignment="1">
      <alignment vertical="center"/>
    </xf>
    <xf numFmtId="164" fontId="41" fillId="2" borderId="20" xfId="0" applyNumberFormat="1" applyFont="1" applyFill="1" applyBorder="1" applyAlignment="1">
      <alignment vertical="center"/>
    </xf>
    <xf numFmtId="164" fontId="42" fillId="2" borderId="20" xfId="0" applyNumberFormat="1" applyFont="1" applyFill="1" applyBorder="1" applyAlignment="1">
      <alignment vertical="center"/>
    </xf>
    <xf numFmtId="0" fontId="40" fillId="5" borderId="24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5" borderId="4" xfId="0" applyFont="1" applyFill="1" applyBorder="1" applyAlignment="1">
      <alignment horizontal="center" vertical="center"/>
    </xf>
    <xf numFmtId="0" fontId="33" fillId="5" borderId="25" xfId="0" applyFont="1" applyFill="1" applyBorder="1" applyAlignment="1">
      <alignment horizontal="left" vertical="center"/>
    </xf>
    <xf numFmtId="0" fontId="36" fillId="5" borderId="26" xfId="0" applyFont="1" applyFill="1" applyBorder="1" applyAlignment="1">
      <alignment horizontal="right" vertical="center"/>
    </xf>
    <xf numFmtId="0" fontId="37" fillId="5" borderId="27" xfId="0" applyFont="1" applyFill="1" applyBorder="1" applyAlignment="1">
      <alignment horizontal="right" vertical="center"/>
    </xf>
    <xf numFmtId="0" fontId="38" fillId="5" borderId="28" xfId="0" applyFont="1" applyFill="1" applyBorder="1" applyAlignment="1">
      <alignment horizontal="right" vertical="center"/>
    </xf>
    <xf numFmtId="0" fontId="37" fillId="5" borderId="29" xfId="0" applyFont="1" applyFill="1" applyBorder="1" applyAlignment="1">
      <alignment horizontal="right" vertical="center"/>
    </xf>
    <xf numFmtId="0" fontId="39" fillId="5" borderId="28" xfId="0" applyFont="1" applyFill="1" applyBorder="1" applyAlignment="1">
      <alignment horizontal="right" vertical="center"/>
    </xf>
    <xf numFmtId="0" fontId="39" fillId="5" borderId="30" xfId="0" applyFont="1" applyFill="1" applyBorder="1" applyAlignment="1">
      <alignment horizontal="right" vertical="center"/>
    </xf>
    <xf numFmtId="0" fontId="36" fillId="5" borderId="27" xfId="0" applyFont="1" applyFill="1" applyBorder="1" applyAlignment="1">
      <alignment horizontal="right" vertical="center"/>
    </xf>
    <xf numFmtId="0" fontId="37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right" vertical="center"/>
    </xf>
    <xf numFmtId="0" fontId="38" fillId="5" borderId="31" xfId="0" applyFont="1" applyFill="1" applyBorder="1" applyAlignment="1">
      <alignment horizontal="right" vertical="center"/>
    </xf>
    <xf numFmtId="0" fontId="39" fillId="5" borderId="31" xfId="0" applyFont="1" applyFill="1" applyBorder="1" applyAlignment="1">
      <alignment horizontal="right" vertical="center"/>
    </xf>
    <xf numFmtId="0" fontId="38" fillId="5" borderId="32" xfId="0" applyFont="1" applyFill="1" applyBorder="1" applyAlignment="1">
      <alignment horizontal="right" vertical="center"/>
    </xf>
    <xf numFmtId="0" fontId="36" fillId="5" borderId="27" xfId="0" applyFont="1" applyFill="1" applyBorder="1" applyAlignment="1">
      <alignment vertical="center"/>
    </xf>
    <xf numFmtId="0" fontId="37" fillId="5" borderId="29" xfId="0" applyFont="1" applyFill="1" applyBorder="1" applyAlignment="1">
      <alignment vertical="center"/>
    </xf>
    <xf numFmtId="0" fontId="39" fillId="5" borderId="30" xfId="0" applyFont="1" applyFill="1" applyBorder="1" applyAlignment="1">
      <alignment vertical="center"/>
    </xf>
    <xf numFmtId="0" fontId="36" fillId="5" borderId="26" xfId="0" applyFont="1" applyFill="1" applyBorder="1" applyAlignment="1">
      <alignment vertical="center"/>
    </xf>
    <xf numFmtId="0" fontId="37" fillId="0" borderId="29" xfId="0" applyFont="1" applyFill="1" applyBorder="1" applyAlignment="1">
      <alignment vertical="center"/>
    </xf>
    <xf numFmtId="0" fontId="39" fillId="0" borderId="30" xfId="0" applyFont="1" applyFill="1" applyBorder="1" applyAlignment="1">
      <alignment vertical="center"/>
    </xf>
    <xf numFmtId="0" fontId="44" fillId="5" borderId="26" xfId="0" applyFont="1" applyFill="1" applyBorder="1" applyAlignment="1">
      <alignment horizontal="right" vertical="center"/>
    </xf>
    <xf numFmtId="0" fontId="35" fillId="5" borderId="13" xfId="0" applyFont="1" applyFill="1" applyBorder="1" applyAlignment="1">
      <alignment horizontal="center" vertical="center"/>
    </xf>
    <xf numFmtId="0" fontId="45" fillId="5" borderId="33" xfId="0" applyFont="1" applyFill="1" applyBorder="1" applyAlignment="1">
      <alignment horizontal="left" vertical="center"/>
    </xf>
    <xf numFmtId="0" fontId="36" fillId="5" borderId="34" xfId="0" applyFont="1" applyFill="1" applyBorder="1" applyAlignment="1">
      <alignment horizontal="right" vertical="center"/>
    </xf>
    <xf numFmtId="0" fontId="37" fillId="5" borderId="35" xfId="0" applyFont="1" applyFill="1" applyBorder="1" applyAlignment="1">
      <alignment horizontal="right" vertical="center"/>
    </xf>
    <xf numFmtId="0" fontId="38" fillId="5" borderId="36" xfId="0" applyFont="1" applyFill="1" applyBorder="1" applyAlignment="1">
      <alignment horizontal="right" vertical="center"/>
    </xf>
    <xf numFmtId="0" fontId="36" fillId="5" borderId="35" xfId="0" applyFont="1" applyFill="1" applyBorder="1" applyAlignment="1">
      <alignment horizontal="right" vertical="center"/>
    </xf>
    <xf numFmtId="0" fontId="37" fillId="5" borderId="37" xfId="0" applyFont="1" applyFill="1" applyBorder="1" applyAlignment="1">
      <alignment horizontal="right" vertical="center"/>
    </xf>
    <xf numFmtId="0" fontId="39" fillId="5" borderId="38" xfId="0" applyFont="1" applyFill="1" applyBorder="1" applyAlignment="1">
      <alignment horizontal="right" vertical="center"/>
    </xf>
    <xf numFmtId="0" fontId="39" fillId="5" borderId="39" xfId="0" applyFont="1" applyFill="1" applyBorder="1" applyAlignment="1">
      <alignment horizontal="right" vertical="center"/>
    </xf>
    <xf numFmtId="0" fontId="36" fillId="5" borderId="35" xfId="0" applyFont="1" applyFill="1" applyBorder="1" applyAlignment="1">
      <alignment vertical="center"/>
    </xf>
    <xf numFmtId="0" fontId="37" fillId="5" borderId="37" xfId="0" applyFont="1" applyFill="1" applyBorder="1" applyAlignment="1">
      <alignment vertical="center"/>
    </xf>
    <xf numFmtId="0" fontId="39" fillId="5" borderId="39" xfId="0" applyFont="1" applyFill="1" applyBorder="1" applyAlignment="1">
      <alignment vertical="center"/>
    </xf>
    <xf numFmtId="0" fontId="36" fillId="5" borderId="34" xfId="0" applyFont="1" applyFill="1" applyBorder="1" applyAlignment="1">
      <alignment vertical="center"/>
    </xf>
    <xf numFmtId="0" fontId="33" fillId="0" borderId="41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right" vertical="center"/>
    </xf>
    <xf numFmtId="0" fontId="37" fillId="0" borderId="19" xfId="0" applyFont="1" applyFill="1" applyBorder="1" applyAlignment="1">
      <alignment horizontal="right" vertical="center"/>
    </xf>
    <xf numFmtId="0" fontId="38" fillId="0" borderId="20" xfId="0" applyFont="1" applyFill="1" applyBorder="1" applyAlignment="1">
      <alignment horizontal="right" vertical="center"/>
    </xf>
    <xf numFmtId="0" fontId="36" fillId="0" borderId="43" xfId="0" applyFont="1" applyFill="1" applyBorder="1" applyAlignment="1">
      <alignment horizontal="right" vertical="center"/>
    </xf>
    <xf numFmtId="0" fontId="37" fillId="0" borderId="44" xfId="0" applyFont="1" applyFill="1" applyBorder="1" applyAlignment="1">
      <alignment horizontal="right" vertical="center"/>
    </xf>
    <xf numFmtId="0" fontId="39" fillId="0" borderId="42" xfId="0" applyFont="1" applyFill="1" applyBorder="1" applyAlignment="1">
      <alignment horizontal="right" vertical="center"/>
    </xf>
    <xf numFmtId="0" fontId="36" fillId="0" borderId="45" xfId="0" applyFont="1" applyFill="1" applyBorder="1" applyAlignment="1">
      <alignment horizontal="right" vertical="center"/>
    </xf>
    <xf numFmtId="0" fontId="39" fillId="0" borderId="46" xfId="0" applyFont="1" applyFill="1" applyBorder="1" applyAlignment="1">
      <alignment horizontal="right" vertical="center"/>
    </xf>
    <xf numFmtId="0" fontId="36" fillId="0" borderId="43" xfId="0" applyFont="1" applyFill="1" applyBorder="1" applyAlignment="1">
      <alignment vertical="center"/>
    </xf>
    <xf numFmtId="0" fontId="37" fillId="0" borderId="44" xfId="0" applyFont="1" applyBorder="1" applyAlignment="1">
      <alignment vertical="center"/>
    </xf>
    <xf numFmtId="0" fontId="39" fillId="0" borderId="46" xfId="0" applyFont="1" applyFill="1" applyBorder="1" applyAlignment="1">
      <alignment vertical="center"/>
    </xf>
    <xf numFmtId="0" fontId="36" fillId="0" borderId="45" xfId="0" applyFont="1" applyFill="1" applyBorder="1" applyAlignment="1">
      <alignment vertical="center"/>
    </xf>
    <xf numFmtId="0" fontId="37" fillId="0" borderId="44" xfId="0" applyFont="1" applyFill="1" applyBorder="1" applyAlignment="1">
      <alignment vertical="center"/>
    </xf>
    <xf numFmtId="0" fontId="33" fillId="0" borderId="47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vertical="center" wrapText="1"/>
    </xf>
    <xf numFmtId="0" fontId="36" fillId="0" borderId="47" xfId="0" applyFont="1" applyFill="1" applyBorder="1" applyAlignment="1">
      <alignment horizontal="right" vertical="center"/>
    </xf>
    <xf numFmtId="0" fontId="37" fillId="0" borderId="49" xfId="0" applyFont="1" applyFill="1" applyBorder="1" applyAlignment="1">
      <alignment horizontal="right" vertical="center"/>
    </xf>
    <xf numFmtId="0" fontId="38" fillId="0" borderId="7" xfId="0" applyFont="1" applyFill="1" applyBorder="1" applyAlignment="1">
      <alignment horizontal="right" vertical="center"/>
    </xf>
    <xf numFmtId="0" fontId="36" fillId="0" borderId="49" xfId="0" applyFont="1" applyFill="1" applyBorder="1" applyAlignment="1">
      <alignment horizontal="right" vertical="center"/>
    </xf>
    <xf numFmtId="0" fontId="37" fillId="0" borderId="50" xfId="0" applyFont="1" applyFill="1" applyBorder="1" applyAlignment="1">
      <alignment horizontal="right" vertical="center"/>
    </xf>
    <xf numFmtId="0" fontId="39" fillId="0" borderId="51" xfId="0" applyFont="1" applyFill="1" applyBorder="1" applyAlignment="1">
      <alignment horizontal="right" vertical="center"/>
    </xf>
    <xf numFmtId="0" fontId="39" fillId="0" borderId="52" xfId="0" applyFont="1" applyFill="1" applyBorder="1" applyAlignment="1">
      <alignment horizontal="right" vertical="center"/>
    </xf>
    <xf numFmtId="0" fontId="36" fillId="0" borderId="49" xfId="0" applyFont="1" applyFill="1" applyBorder="1" applyAlignment="1">
      <alignment vertical="center"/>
    </xf>
    <xf numFmtId="0" fontId="37" fillId="0" borderId="50" xfId="0" applyFont="1" applyBorder="1" applyAlignment="1">
      <alignment vertical="center"/>
    </xf>
    <xf numFmtId="0" fontId="39" fillId="0" borderId="52" xfId="0" applyFont="1" applyFill="1" applyBorder="1" applyAlignment="1">
      <alignment vertical="center"/>
    </xf>
    <xf numFmtId="0" fontId="36" fillId="0" borderId="47" xfId="0" applyFont="1" applyFill="1" applyBorder="1" applyAlignment="1">
      <alignment vertical="center"/>
    </xf>
    <xf numFmtId="0" fontId="37" fillId="0" borderId="50" xfId="0" applyFont="1" applyFill="1" applyBorder="1" applyAlignment="1">
      <alignment vertical="center"/>
    </xf>
    <xf numFmtId="0" fontId="37" fillId="0" borderId="53" xfId="0" applyFont="1" applyFill="1" applyBorder="1" applyAlignment="1">
      <alignment horizontal="right" vertical="center"/>
    </xf>
    <xf numFmtId="0" fontId="39" fillId="0" borderId="54" xfId="0" applyFont="1" applyFill="1" applyBorder="1" applyAlignment="1">
      <alignment horizontal="right" vertical="center"/>
    </xf>
    <xf numFmtId="164" fontId="40" fillId="2" borderId="3" xfId="0" applyNumberFormat="1" applyFont="1" applyFill="1" applyBorder="1" applyAlignment="1">
      <alignment vertical="center"/>
    </xf>
    <xf numFmtId="164" fontId="41" fillId="2" borderId="3" xfId="0" applyNumberFormat="1" applyFont="1" applyFill="1" applyBorder="1" applyAlignment="1">
      <alignment vertical="center"/>
    </xf>
    <xf numFmtId="164" fontId="42" fillId="2" borderId="3" xfId="0" applyNumberFormat="1" applyFont="1" applyFill="1" applyBorder="1" applyAlignment="1">
      <alignment vertical="center"/>
    </xf>
    <xf numFmtId="0" fontId="40" fillId="5" borderId="11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horizontal="right" vertical="center"/>
    </xf>
    <xf numFmtId="0" fontId="38" fillId="0" borderId="23" xfId="0" applyFont="1" applyFill="1" applyBorder="1" applyAlignment="1">
      <alignment horizontal="right" vertical="center"/>
    </xf>
    <xf numFmtId="0" fontId="36" fillId="0" borderId="19" xfId="0" applyFont="1" applyFill="1" applyBorder="1" applyAlignment="1">
      <alignment horizontal="right" vertical="center"/>
    </xf>
    <xf numFmtId="0" fontId="39" fillId="0" borderId="22" xfId="0" applyFont="1" applyFill="1" applyBorder="1" applyAlignment="1">
      <alignment horizontal="right" vertical="center"/>
    </xf>
    <xf numFmtId="0" fontId="39" fillId="0" borderId="23" xfId="0" applyFont="1" applyFill="1" applyBorder="1" applyAlignment="1">
      <alignment horizontal="right" vertical="center"/>
    </xf>
    <xf numFmtId="0" fontId="36" fillId="0" borderId="56" xfId="0" applyFont="1" applyFill="1" applyBorder="1" applyAlignment="1">
      <alignment vertical="center"/>
    </xf>
    <xf numFmtId="0" fontId="37" fillId="0" borderId="57" xfId="0" applyFont="1" applyBorder="1" applyAlignment="1">
      <alignment vertical="center"/>
    </xf>
    <xf numFmtId="0" fontId="39" fillId="0" borderId="58" xfId="0" applyFont="1" applyFill="1" applyBorder="1" applyAlignment="1">
      <alignment vertical="center"/>
    </xf>
    <xf numFmtId="0" fontId="36" fillId="0" borderId="41" xfId="0" applyFont="1" applyFill="1" applyBorder="1" applyAlignment="1">
      <alignment vertical="center"/>
    </xf>
    <xf numFmtId="0" fontId="37" fillId="0" borderId="57" xfId="0" applyFont="1" applyFill="1" applyBorder="1" applyAlignment="1">
      <alignment vertical="center"/>
    </xf>
    <xf numFmtId="0" fontId="38" fillId="0" borderId="58" xfId="0" applyFont="1" applyFill="1" applyBorder="1" applyAlignment="1">
      <alignment vertical="center"/>
    </xf>
    <xf numFmtId="0" fontId="33" fillId="0" borderId="59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right" vertical="center"/>
    </xf>
    <xf numFmtId="0" fontId="37" fillId="0" borderId="35" xfId="0" applyFont="1" applyFill="1" applyBorder="1" applyAlignment="1">
      <alignment horizontal="right" vertical="center"/>
    </xf>
    <xf numFmtId="0" fontId="38" fillId="0" borderId="36" xfId="0" applyFont="1" applyFill="1" applyBorder="1" applyAlignment="1">
      <alignment horizontal="right" vertical="center"/>
    </xf>
    <xf numFmtId="0" fontId="36" fillId="0" borderId="35" xfId="0" applyFont="1" applyFill="1" applyBorder="1" applyAlignment="1">
      <alignment horizontal="right" vertical="center"/>
    </xf>
    <xf numFmtId="0" fontId="37" fillId="0" borderId="37" xfId="0" applyFont="1" applyFill="1" applyBorder="1" applyAlignment="1">
      <alignment horizontal="right" vertical="center"/>
    </xf>
    <xf numFmtId="0" fontId="39" fillId="0" borderId="38" xfId="0" applyFont="1" applyFill="1" applyBorder="1" applyAlignment="1">
      <alignment horizontal="right" vertical="center"/>
    </xf>
    <xf numFmtId="0" fontId="39" fillId="0" borderId="39" xfId="0" applyFont="1" applyFill="1" applyBorder="1" applyAlignment="1">
      <alignment horizontal="right" vertical="center"/>
    </xf>
    <xf numFmtId="0" fontId="36" fillId="0" borderId="35" xfId="0" applyFont="1" applyFill="1" applyBorder="1" applyAlignment="1">
      <alignment vertical="center"/>
    </xf>
    <xf numFmtId="0" fontId="37" fillId="0" borderId="37" xfId="0" applyFont="1" applyBorder="1" applyAlignment="1">
      <alignment vertical="center"/>
    </xf>
    <xf numFmtId="0" fontId="39" fillId="0" borderId="39" xfId="0" applyFont="1" applyFill="1" applyBorder="1" applyAlignment="1">
      <alignment vertical="center"/>
    </xf>
    <xf numFmtId="0" fontId="36" fillId="0" borderId="34" xfId="0" applyFont="1" applyFill="1" applyBorder="1" applyAlignment="1">
      <alignment vertical="center"/>
    </xf>
    <xf numFmtId="0" fontId="37" fillId="0" borderId="37" xfId="0" applyFont="1" applyFill="1" applyBorder="1" applyAlignment="1">
      <alignment vertical="center"/>
    </xf>
    <xf numFmtId="0" fontId="38" fillId="0" borderId="39" xfId="0" applyFont="1" applyFill="1" applyBorder="1" applyAlignment="1">
      <alignment vertical="center"/>
    </xf>
    <xf numFmtId="164" fontId="40" fillId="2" borderId="10" xfId="0" applyNumberFormat="1" applyFont="1" applyFill="1" applyBorder="1" applyAlignment="1">
      <alignment vertical="center"/>
    </xf>
    <xf numFmtId="164" fontId="41" fillId="2" borderId="10" xfId="0" applyNumberFormat="1" applyFont="1" applyFill="1" applyBorder="1" applyAlignment="1">
      <alignment vertical="center"/>
    </xf>
    <xf numFmtId="164" fontId="42" fillId="2" borderId="10" xfId="0" applyNumberFormat="1" applyFont="1" applyFill="1" applyBorder="1" applyAlignment="1">
      <alignment vertical="center"/>
    </xf>
    <xf numFmtId="0" fontId="40" fillId="5" borderId="14" xfId="0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left" vertical="center"/>
    </xf>
    <xf numFmtId="0" fontId="27" fillId="5" borderId="61" xfId="0" applyFont="1" applyFill="1" applyBorder="1" applyAlignment="1">
      <alignment horizontal="left" vertical="center"/>
    </xf>
    <xf numFmtId="0" fontId="36" fillId="5" borderId="45" xfId="0" applyFont="1" applyFill="1" applyBorder="1" applyAlignment="1">
      <alignment horizontal="right" vertical="center"/>
    </xf>
    <xf numFmtId="0" fontId="37" fillId="5" borderId="43" xfId="0" applyFont="1" applyFill="1" applyBorder="1" applyAlignment="1">
      <alignment horizontal="right" vertical="center"/>
    </xf>
    <xf numFmtId="0" fontId="38" fillId="5" borderId="61" xfId="0" applyFont="1" applyFill="1" applyBorder="1" applyAlignment="1">
      <alignment horizontal="right" vertical="center"/>
    </xf>
    <xf numFmtId="0" fontId="36" fillId="5" borderId="43" xfId="0" applyFont="1" applyFill="1" applyBorder="1" applyAlignment="1">
      <alignment horizontal="right" vertical="center"/>
    </xf>
    <xf numFmtId="0" fontId="37" fillId="5" borderId="44" xfId="0" applyFont="1" applyFill="1" applyBorder="1" applyAlignment="1">
      <alignment horizontal="right" vertical="center"/>
    </xf>
    <xf numFmtId="0" fontId="39" fillId="5" borderId="42" xfId="0" applyFont="1" applyFill="1" applyBorder="1" applyAlignment="1">
      <alignment horizontal="right" vertical="center"/>
    </xf>
    <xf numFmtId="0" fontId="39" fillId="5" borderId="46" xfId="0" applyFont="1" applyFill="1" applyBorder="1" applyAlignment="1">
      <alignment horizontal="right" vertical="center"/>
    </xf>
    <xf numFmtId="0" fontId="36" fillId="5" borderId="43" xfId="0" applyFont="1" applyFill="1" applyBorder="1" applyAlignment="1">
      <alignment vertical="center"/>
    </xf>
    <xf numFmtId="0" fontId="37" fillId="5" borderId="44" xfId="0" applyFont="1" applyFill="1" applyBorder="1" applyAlignment="1">
      <alignment vertical="center"/>
    </xf>
    <xf numFmtId="0" fontId="39" fillId="5" borderId="46" xfId="0" applyFont="1" applyFill="1" applyBorder="1" applyAlignment="1">
      <alignment vertical="center"/>
    </xf>
    <xf numFmtId="0" fontId="36" fillId="5" borderId="45" xfId="0" applyFont="1" applyFill="1" applyBorder="1" applyAlignment="1">
      <alignment vertical="center"/>
    </xf>
    <xf numFmtId="0" fontId="36" fillId="5" borderId="46" xfId="0" applyFont="1" applyFill="1" applyBorder="1" applyAlignment="1">
      <alignment vertical="center"/>
    </xf>
    <xf numFmtId="164" fontId="40" fillId="2" borderId="61" xfId="0" applyNumberFormat="1" applyFont="1" applyFill="1" applyBorder="1" applyAlignment="1">
      <alignment vertical="center"/>
    </xf>
    <xf numFmtId="164" fontId="41" fillId="2" borderId="61" xfId="0" applyNumberFormat="1" applyFont="1" applyFill="1" applyBorder="1" applyAlignment="1">
      <alignment vertical="center"/>
    </xf>
    <xf numFmtId="164" fontId="42" fillId="2" borderId="61" xfId="0" applyNumberFormat="1" applyFont="1" applyFill="1" applyBorder="1" applyAlignment="1">
      <alignment vertical="center"/>
    </xf>
    <xf numFmtId="0" fontId="40" fillId="5" borderId="6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left" vertical="center"/>
    </xf>
    <xf numFmtId="0" fontId="27" fillId="0" borderId="36" xfId="0" applyFont="1" applyFill="1" applyBorder="1" applyAlignment="1">
      <alignment horizontal="left" vertical="center"/>
    </xf>
    <xf numFmtId="0" fontId="37" fillId="0" borderId="43" xfId="0" applyFont="1" applyFill="1" applyBorder="1" applyAlignment="1">
      <alignment horizontal="right" vertical="center"/>
    </xf>
    <xf numFmtId="0" fontId="38" fillId="0" borderId="61" xfId="0" applyFont="1" applyFill="1" applyBorder="1" applyAlignment="1">
      <alignment horizontal="right" vertical="center"/>
    </xf>
    <xf numFmtId="0" fontId="36" fillId="0" borderId="46" xfId="0" applyFont="1" applyFill="1" applyBorder="1" applyAlignment="1">
      <alignment vertical="center"/>
    </xf>
    <xf numFmtId="0" fontId="27" fillId="5" borderId="17" xfId="0" applyFont="1" applyFill="1" applyBorder="1" applyAlignment="1">
      <alignment horizontal="left" vertical="center"/>
    </xf>
    <xf numFmtId="0" fontId="27" fillId="5" borderId="20" xfId="0" applyFont="1" applyFill="1" applyBorder="1" applyAlignment="1">
      <alignment horizontal="left" vertical="center"/>
    </xf>
    <xf numFmtId="0" fontId="47" fillId="5" borderId="21" xfId="0" applyFont="1" applyFill="1" applyBorder="1" applyAlignment="1">
      <alignment horizontal="right" vertical="center"/>
    </xf>
    <xf numFmtId="0" fontId="48" fillId="4" borderId="24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left" vertical="center"/>
    </xf>
    <xf numFmtId="0" fontId="33" fillId="0" borderId="30" xfId="0" applyFont="1" applyFill="1" applyBorder="1" applyAlignment="1">
      <alignment horizontal="left" vertical="center"/>
    </xf>
    <xf numFmtId="0" fontId="38" fillId="0" borderId="63" xfId="0" applyFont="1" applyFill="1" applyBorder="1" applyAlignment="1">
      <alignment horizontal="right" vertical="center"/>
    </xf>
    <xf numFmtId="0" fontId="36" fillId="0" borderId="19" xfId="0" applyFont="1" applyBorder="1" applyAlignment="1">
      <alignment horizontal="right" vertical="center"/>
    </xf>
    <xf numFmtId="0" fontId="37" fillId="0" borderId="19" xfId="0" applyFont="1" applyBorder="1" applyAlignment="1">
      <alignment horizontal="right" vertical="center"/>
    </xf>
    <xf numFmtId="0" fontId="27" fillId="0" borderId="64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left" vertical="center"/>
    </xf>
    <xf numFmtId="0" fontId="36" fillId="0" borderId="26" xfId="0" applyFont="1" applyFill="1" applyBorder="1" applyAlignment="1">
      <alignment horizontal="right" vertical="center"/>
    </xf>
    <xf numFmtId="0" fontId="37" fillId="0" borderId="27" xfId="0" applyFont="1" applyFill="1" applyBorder="1" applyAlignment="1">
      <alignment horizontal="right" vertical="center"/>
    </xf>
    <xf numFmtId="0" fontId="38" fillId="0" borderId="30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right" vertical="center"/>
    </xf>
    <xf numFmtId="0" fontId="39" fillId="0" borderId="28" xfId="0" applyFont="1" applyFill="1" applyBorder="1" applyAlignment="1">
      <alignment horizontal="right" vertical="center"/>
    </xf>
    <xf numFmtId="0" fontId="36" fillId="0" borderId="27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6" fillId="0" borderId="26" xfId="0" applyFont="1" applyFill="1" applyBorder="1" applyAlignment="1">
      <alignment vertical="center"/>
    </xf>
    <xf numFmtId="0" fontId="27" fillId="0" borderId="47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left" vertical="center"/>
    </xf>
    <xf numFmtId="0" fontId="36" fillId="0" borderId="64" xfId="0" applyFont="1" applyFill="1" applyBorder="1" applyAlignment="1">
      <alignment horizontal="right" vertical="center"/>
    </xf>
    <xf numFmtId="0" fontId="37" fillId="0" borderId="65" xfId="0" applyFont="1" applyFill="1" applyBorder="1" applyAlignment="1">
      <alignment horizontal="right" vertical="center"/>
    </xf>
    <xf numFmtId="0" fontId="36" fillId="0" borderId="65" xfId="0" applyFont="1" applyFill="1" applyBorder="1" applyAlignment="1">
      <alignment horizontal="right" vertical="center"/>
    </xf>
    <xf numFmtId="0" fontId="39" fillId="0" borderId="48" xfId="0" applyFont="1" applyFill="1" applyBorder="1" applyAlignment="1">
      <alignment horizontal="right" vertical="center"/>
    </xf>
    <xf numFmtId="0" fontId="36" fillId="0" borderId="65" xfId="0" applyFont="1" applyFill="1" applyBorder="1" applyAlignment="1">
      <alignment vertical="center"/>
    </xf>
    <xf numFmtId="0" fontId="37" fillId="0" borderId="53" xfId="0" applyFont="1" applyBorder="1" applyAlignment="1">
      <alignment vertical="center"/>
    </xf>
    <xf numFmtId="0" fontId="39" fillId="0" borderId="54" xfId="0" applyFont="1" applyFill="1" applyBorder="1" applyAlignment="1">
      <alignment vertical="center"/>
    </xf>
    <xf numFmtId="0" fontId="36" fillId="0" borderId="64" xfId="0" applyFont="1" applyFill="1" applyBorder="1" applyAlignment="1">
      <alignment vertical="center"/>
    </xf>
    <xf numFmtId="0" fontId="37" fillId="0" borderId="53" xfId="0" applyFont="1" applyFill="1" applyBorder="1" applyAlignment="1">
      <alignment vertical="center"/>
    </xf>
    <xf numFmtId="0" fontId="27" fillId="0" borderId="59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left" vertical="center"/>
    </xf>
    <xf numFmtId="0" fontId="38" fillId="0" borderId="39" xfId="0" applyFont="1" applyFill="1" applyBorder="1" applyAlignment="1">
      <alignment horizontal="right" vertical="center"/>
    </xf>
    <xf numFmtId="0" fontId="27" fillId="5" borderId="41" xfId="0" applyFont="1" applyFill="1" applyBorder="1" applyAlignment="1">
      <alignment horizontal="left" vertical="center"/>
    </xf>
    <xf numFmtId="0" fontId="27" fillId="5" borderId="55" xfId="0" applyFont="1" applyFill="1" applyBorder="1" applyAlignment="1">
      <alignment horizontal="left" vertical="center"/>
    </xf>
    <xf numFmtId="0" fontId="36" fillId="5" borderId="41" xfId="0" applyFont="1" applyFill="1" applyBorder="1" applyAlignment="1">
      <alignment horizontal="right" vertical="center"/>
    </xf>
    <xf numFmtId="0" fontId="37" fillId="5" borderId="56" xfId="0" applyFont="1" applyFill="1" applyBorder="1" applyAlignment="1">
      <alignment horizontal="right" vertical="center"/>
    </xf>
    <xf numFmtId="0" fontId="38" fillId="5" borderId="3" xfId="0" applyFont="1" applyFill="1" applyBorder="1" applyAlignment="1">
      <alignment horizontal="right" vertical="center"/>
    </xf>
    <xf numFmtId="0" fontId="36" fillId="5" borderId="56" xfId="0" applyFont="1" applyFill="1" applyBorder="1" applyAlignment="1">
      <alignment horizontal="right" vertical="center"/>
    </xf>
    <xf numFmtId="0" fontId="37" fillId="5" borderId="57" xfId="0" applyFont="1" applyFill="1" applyBorder="1" applyAlignment="1">
      <alignment horizontal="right" vertical="center"/>
    </xf>
    <xf numFmtId="0" fontId="39" fillId="5" borderId="55" xfId="0" applyFont="1" applyFill="1" applyBorder="1" applyAlignment="1">
      <alignment horizontal="right" vertical="center"/>
    </xf>
    <xf numFmtId="0" fontId="39" fillId="5" borderId="58" xfId="0" applyFont="1" applyFill="1" applyBorder="1" applyAlignment="1">
      <alignment horizontal="right" vertical="center"/>
    </xf>
    <xf numFmtId="0" fontId="36" fillId="5" borderId="56" xfId="0" applyFont="1" applyFill="1" applyBorder="1" applyAlignment="1">
      <alignment vertical="center"/>
    </xf>
    <xf numFmtId="0" fontId="37" fillId="5" borderId="57" xfId="0" applyFont="1" applyFill="1" applyBorder="1" applyAlignment="1">
      <alignment vertical="center"/>
    </xf>
    <xf numFmtId="0" fontId="39" fillId="5" borderId="58" xfId="0" applyFont="1" applyFill="1" applyBorder="1" applyAlignment="1">
      <alignment vertical="center"/>
    </xf>
    <xf numFmtId="0" fontId="36" fillId="5" borderId="41" xfId="0" applyFont="1" applyFill="1" applyBorder="1" applyAlignment="1">
      <alignment vertical="center"/>
    </xf>
    <xf numFmtId="0" fontId="27" fillId="0" borderId="18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left" vertical="center"/>
    </xf>
    <xf numFmtId="0" fontId="36" fillId="0" borderId="19" xfId="0" applyFont="1" applyFill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9" fillId="0" borderId="23" xfId="0" applyFont="1" applyFill="1" applyBorder="1" applyAlignment="1">
      <alignment vertical="center"/>
    </xf>
    <xf numFmtId="0" fontId="36" fillId="0" borderId="18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left" vertical="center"/>
    </xf>
    <xf numFmtId="0" fontId="38" fillId="0" borderId="32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vertical="center"/>
    </xf>
    <xf numFmtId="0" fontId="27" fillId="0" borderId="34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left" vertical="center"/>
    </xf>
    <xf numFmtId="0" fontId="45" fillId="5" borderId="18" xfId="0" applyFont="1" applyFill="1" applyBorder="1" applyAlignment="1">
      <alignment horizontal="left" vertical="center"/>
    </xf>
    <xf numFmtId="0" fontId="45" fillId="5" borderId="22" xfId="0" applyFont="1" applyFill="1" applyBorder="1" applyAlignment="1">
      <alignment horizontal="left" vertical="center"/>
    </xf>
    <xf numFmtId="0" fontId="49" fillId="0" borderId="25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left" vertical="center"/>
    </xf>
    <xf numFmtId="0" fontId="49" fillId="0" borderId="33" xfId="0" applyFont="1" applyFill="1" applyBorder="1" applyAlignment="1">
      <alignment horizontal="center" vertical="center" wrapText="1"/>
    </xf>
    <xf numFmtId="0" fontId="36" fillId="0" borderId="34" xfId="0" applyFont="1" applyBorder="1" applyAlignment="1">
      <alignment vertical="center"/>
    </xf>
    <xf numFmtId="0" fontId="27" fillId="5" borderId="8" xfId="0" applyFont="1" applyFill="1" applyBorder="1" applyAlignment="1">
      <alignment horizontal="left" vertical="center"/>
    </xf>
    <xf numFmtId="0" fontId="27" fillId="5" borderId="9" xfId="0" applyFont="1" applyFill="1" applyBorder="1" applyAlignment="1">
      <alignment horizontal="left" vertical="center"/>
    </xf>
    <xf numFmtId="0" fontId="36" fillId="5" borderId="66" xfId="0" applyFont="1" applyFill="1" applyBorder="1" applyAlignment="1">
      <alignment horizontal="right" vertical="center"/>
    </xf>
    <xf numFmtId="0" fontId="37" fillId="5" borderId="67" xfId="0" applyFont="1" applyFill="1" applyBorder="1" applyAlignment="1">
      <alignment horizontal="right" vertical="center"/>
    </xf>
    <xf numFmtId="0" fontId="38" fillId="5" borderId="10" xfId="0" applyFont="1" applyFill="1" applyBorder="1" applyAlignment="1">
      <alignment horizontal="right" vertical="center"/>
    </xf>
    <xf numFmtId="0" fontId="36" fillId="5" borderId="67" xfId="0" applyFont="1" applyFill="1" applyBorder="1" applyAlignment="1">
      <alignment horizontal="right" vertical="center"/>
    </xf>
    <xf numFmtId="0" fontId="37" fillId="5" borderId="68" xfId="0" applyFont="1" applyFill="1" applyBorder="1" applyAlignment="1">
      <alignment horizontal="right" vertical="center"/>
    </xf>
    <xf numFmtId="0" fontId="39" fillId="5" borderId="69" xfId="0" applyFont="1" applyFill="1" applyBorder="1" applyAlignment="1">
      <alignment horizontal="right" vertical="center"/>
    </xf>
    <xf numFmtId="0" fontId="39" fillId="5" borderId="12" xfId="0" applyFont="1" applyFill="1" applyBorder="1" applyAlignment="1">
      <alignment horizontal="right" vertical="center"/>
    </xf>
    <xf numFmtId="0" fontId="27" fillId="5" borderId="13" xfId="0" applyFont="1" applyFill="1" applyBorder="1" applyAlignment="1">
      <alignment horizontal="left" vertical="center"/>
    </xf>
    <xf numFmtId="0" fontId="27" fillId="5" borderId="5" xfId="0" applyFont="1" applyFill="1" applyBorder="1" applyAlignment="1">
      <alignment horizontal="left" vertical="center"/>
    </xf>
    <xf numFmtId="0" fontId="36" fillId="5" borderId="47" xfId="0" applyFont="1" applyFill="1" applyBorder="1" applyAlignment="1">
      <alignment horizontal="right" vertical="center"/>
    </xf>
    <xf numFmtId="0" fontId="37" fillId="5" borderId="49" xfId="0" applyFont="1" applyFill="1" applyBorder="1" applyAlignment="1">
      <alignment horizontal="right" vertical="center"/>
    </xf>
    <xf numFmtId="0" fontId="38" fillId="5" borderId="7" xfId="0" applyFont="1" applyFill="1" applyBorder="1" applyAlignment="1">
      <alignment horizontal="right" vertical="center"/>
    </xf>
    <xf numFmtId="0" fontId="36" fillId="5" borderId="49" xfId="0" applyFont="1" applyFill="1" applyBorder="1" applyAlignment="1">
      <alignment horizontal="right" vertical="center"/>
    </xf>
    <xf numFmtId="0" fontId="37" fillId="5" borderId="50" xfId="0" applyFont="1" applyFill="1" applyBorder="1" applyAlignment="1">
      <alignment horizontal="right" vertical="center"/>
    </xf>
    <xf numFmtId="0" fontId="39" fillId="5" borderId="51" xfId="0" applyFont="1" applyFill="1" applyBorder="1" applyAlignment="1">
      <alignment horizontal="right" vertical="center"/>
    </xf>
    <xf numFmtId="0" fontId="39" fillId="5" borderId="52" xfId="0" applyFont="1" applyFill="1" applyBorder="1" applyAlignment="1">
      <alignment horizontal="right" vertical="center"/>
    </xf>
    <xf numFmtId="0" fontId="49" fillId="0" borderId="25" xfId="0" applyFont="1" applyFill="1" applyBorder="1" applyAlignment="1">
      <alignment horizontal="left" vertical="center" wrapText="1"/>
    </xf>
    <xf numFmtId="0" fontId="45" fillId="0" borderId="28" xfId="0" applyFont="1" applyFill="1" applyBorder="1" applyAlignment="1">
      <alignment vertical="center" wrapText="1"/>
    </xf>
    <xf numFmtId="0" fontId="48" fillId="4" borderId="14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left" vertical="center" wrapText="1"/>
    </xf>
    <xf numFmtId="0" fontId="45" fillId="0" borderId="38" xfId="0" applyFont="1" applyFill="1" applyBorder="1" applyAlignment="1">
      <alignment vertical="center" wrapText="1"/>
    </xf>
    <xf numFmtId="0" fontId="49" fillId="5" borderId="8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left" vertical="center" wrapText="1"/>
    </xf>
    <xf numFmtId="0" fontId="38" fillId="5" borderId="9" xfId="0" applyFont="1" applyFill="1" applyBorder="1" applyAlignment="1">
      <alignment horizontal="right" vertical="center"/>
    </xf>
    <xf numFmtId="0" fontId="27" fillId="5" borderId="8" xfId="0" applyFont="1" applyFill="1" applyBorder="1" applyAlignment="1">
      <alignment vertical="center" wrapText="1"/>
    </xf>
    <xf numFmtId="0" fontId="27" fillId="5" borderId="10" xfId="0" applyFont="1" applyFill="1" applyBorder="1" applyAlignment="1">
      <alignment vertical="center" wrapText="1"/>
    </xf>
    <xf numFmtId="0" fontId="27" fillId="5" borderId="8" xfId="0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right" vertical="center"/>
    </xf>
    <xf numFmtId="0" fontId="50" fillId="0" borderId="64" xfId="0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right" vertical="center"/>
    </xf>
    <xf numFmtId="0" fontId="37" fillId="0" borderId="2" xfId="0" applyFont="1" applyFill="1" applyBorder="1" applyAlignment="1">
      <alignment horizontal="right" vertical="center"/>
    </xf>
    <xf numFmtId="0" fontId="39" fillId="0" borderId="2" xfId="0" applyFont="1" applyFill="1" applyBorder="1" applyAlignment="1">
      <alignment horizontal="right" vertical="center"/>
    </xf>
    <xf numFmtId="0" fontId="38" fillId="0" borderId="28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left" vertical="center"/>
    </xf>
    <xf numFmtId="0" fontId="38" fillId="0" borderId="38" xfId="0" applyFont="1" applyFill="1" applyBorder="1" applyAlignment="1">
      <alignment horizontal="right" vertical="center"/>
    </xf>
    <xf numFmtId="0" fontId="37" fillId="0" borderId="5" xfId="0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right" vertical="center"/>
    </xf>
    <xf numFmtId="0" fontId="51" fillId="3" borderId="13" xfId="0" applyFont="1" applyFill="1" applyBorder="1" applyAlignment="1">
      <alignment horizontal="center" vertical="center" wrapText="1"/>
    </xf>
    <xf numFmtId="0" fontId="51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52" fillId="3" borderId="47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left" vertical="center"/>
    </xf>
    <xf numFmtId="0" fontId="27" fillId="5" borderId="23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right" vertical="center"/>
    </xf>
    <xf numFmtId="0" fontId="36" fillId="0" borderId="21" xfId="0" applyFont="1" applyFill="1" applyBorder="1" applyAlignment="1">
      <alignment horizontal="right" vertical="center"/>
    </xf>
    <xf numFmtId="0" fontId="39" fillId="0" borderId="21" xfId="0" applyFont="1" applyFill="1" applyBorder="1" applyAlignment="1">
      <alignment horizontal="right" vertical="center"/>
    </xf>
    <xf numFmtId="0" fontId="37" fillId="0" borderId="21" xfId="0" applyFont="1" applyBorder="1" applyAlignment="1">
      <alignment horizontal="right" vertical="center"/>
    </xf>
    <xf numFmtId="0" fontId="27" fillId="5" borderId="25" xfId="0" applyFont="1" applyFill="1" applyBorder="1" applyAlignment="1">
      <alignment horizontal="left" vertical="center"/>
    </xf>
    <xf numFmtId="0" fontId="27" fillId="5" borderId="32" xfId="0" applyFont="1" applyFill="1" applyBorder="1" applyAlignment="1">
      <alignment horizontal="left" vertical="center"/>
    </xf>
    <xf numFmtId="0" fontId="38" fillId="0" borderId="29" xfId="0" applyFont="1" applyFill="1" applyBorder="1" applyAlignment="1">
      <alignment horizontal="right" vertical="center"/>
    </xf>
    <xf numFmtId="0" fontId="36" fillId="0" borderId="29" xfId="0" applyFont="1" applyFill="1" applyBorder="1" applyAlignment="1">
      <alignment horizontal="right" vertical="center"/>
    </xf>
    <xf numFmtId="0" fontId="39" fillId="0" borderId="29" xfId="0" applyFont="1" applyFill="1" applyBorder="1" applyAlignment="1">
      <alignment horizontal="right" vertical="center"/>
    </xf>
    <xf numFmtId="0" fontId="37" fillId="0" borderId="29" xfId="0" applyFont="1" applyBorder="1" applyAlignment="1">
      <alignment horizontal="right" vertical="center"/>
    </xf>
    <xf numFmtId="0" fontId="27" fillId="5" borderId="26" xfId="0" applyFont="1" applyFill="1" applyBorder="1" applyAlignment="1">
      <alignment horizontal="left" vertical="center"/>
    </xf>
    <xf numFmtId="0" fontId="27" fillId="5" borderId="3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32" xfId="0" applyFont="1" applyFill="1" applyBorder="1" applyAlignment="1">
      <alignment horizontal="left" vertical="center"/>
    </xf>
    <xf numFmtId="0" fontId="27" fillId="5" borderId="33" xfId="0" applyFont="1" applyFill="1" applyBorder="1" applyAlignment="1">
      <alignment horizontal="left" vertical="center"/>
    </xf>
    <xf numFmtId="0" fontId="27" fillId="5" borderId="36" xfId="0" applyFont="1" applyFill="1" applyBorder="1" applyAlignment="1">
      <alignment horizontal="left" vertical="center"/>
    </xf>
    <xf numFmtId="0" fontId="38" fillId="0" borderId="37" xfId="0" applyFont="1" applyFill="1" applyBorder="1" applyAlignment="1">
      <alignment horizontal="right" vertical="center"/>
    </xf>
    <xf numFmtId="0" fontId="36" fillId="0" borderId="37" xfId="0" applyFont="1" applyFill="1" applyBorder="1" applyAlignment="1">
      <alignment horizontal="right" vertical="center"/>
    </xf>
    <xf numFmtId="0" fontId="39" fillId="0" borderId="37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46" fontId="53" fillId="0" borderId="18" xfId="0" applyNumberFormat="1" applyFont="1" applyFill="1" applyBorder="1" applyAlignment="1">
      <alignment horizontal="right" vertical="center"/>
    </xf>
    <xf numFmtId="46" fontId="54" fillId="0" borderId="21" xfId="0" applyNumberFormat="1" applyFont="1" applyFill="1" applyBorder="1" applyAlignment="1">
      <alignment horizontal="right" vertical="center"/>
    </xf>
    <xf numFmtId="46" fontId="55" fillId="0" borderId="23" xfId="0" applyNumberFormat="1" applyFont="1" applyFill="1" applyBorder="1" applyAlignment="1">
      <alignment horizontal="right" vertical="center"/>
    </xf>
    <xf numFmtId="46" fontId="54" fillId="0" borderId="21" xfId="0" applyNumberFormat="1" applyFont="1" applyBorder="1" applyAlignment="1">
      <alignment horizontal="right" vertical="center"/>
    </xf>
    <xf numFmtId="46" fontId="53" fillId="0" borderId="75" xfId="0" applyNumberFormat="1" applyFont="1" applyFill="1" applyBorder="1" applyAlignment="1">
      <alignment horizontal="right" vertical="center"/>
    </xf>
    <xf numFmtId="46" fontId="54" fillId="0" borderId="76" xfId="0" applyNumberFormat="1" applyFont="1" applyBorder="1" applyAlignment="1">
      <alignment horizontal="right" vertical="center"/>
    </xf>
    <xf numFmtId="46" fontId="56" fillId="0" borderId="74" xfId="0" applyNumberFormat="1" applyFont="1" applyFill="1" applyBorder="1" applyAlignment="1">
      <alignment horizontal="right" vertical="center"/>
    </xf>
    <xf numFmtId="46" fontId="54" fillId="0" borderId="76" xfId="0" applyNumberFormat="1" applyFont="1" applyFill="1" applyBorder="1" applyAlignment="1">
      <alignment horizontal="right" vertical="center"/>
    </xf>
    <xf numFmtId="46" fontId="40" fillId="0" borderId="14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32" xfId="0" applyFont="1" applyFill="1" applyBorder="1" applyAlignment="1">
      <alignment horizontal="left" vertical="center"/>
    </xf>
    <xf numFmtId="46" fontId="53" fillId="0" borderId="26" xfId="0" applyNumberFormat="1" applyFont="1" applyFill="1" applyBorder="1" applyAlignment="1">
      <alignment horizontal="right" vertical="center"/>
    </xf>
    <xf numFmtId="46" fontId="54" fillId="0" borderId="29" xfId="0" applyNumberFormat="1" applyFont="1" applyFill="1" applyBorder="1" applyAlignment="1">
      <alignment horizontal="right" vertical="center"/>
    </xf>
    <xf numFmtId="46" fontId="55" fillId="0" borderId="30" xfId="0" applyNumberFormat="1" applyFont="1" applyFill="1" applyBorder="1" applyAlignment="1">
      <alignment horizontal="right" vertical="center"/>
    </xf>
    <xf numFmtId="46" fontId="54" fillId="0" borderId="29" xfId="0" applyNumberFormat="1" applyFont="1" applyBorder="1" applyAlignment="1">
      <alignment horizontal="right" vertical="center"/>
    </xf>
    <xf numFmtId="0" fontId="27" fillId="0" borderId="33" xfId="0" applyFont="1" applyFill="1" applyBorder="1" applyAlignment="1">
      <alignment horizontal="left" vertical="center"/>
    </xf>
    <xf numFmtId="0" fontId="27" fillId="0" borderId="36" xfId="0" applyFont="1" applyFill="1" applyBorder="1" applyAlignment="1">
      <alignment horizontal="left" vertical="center"/>
    </xf>
    <xf numFmtId="46" fontId="53" fillId="0" borderId="34" xfId="0" applyNumberFormat="1" applyFont="1" applyFill="1" applyBorder="1" applyAlignment="1">
      <alignment horizontal="right" vertical="center"/>
    </xf>
    <xf numFmtId="46" fontId="54" fillId="0" borderId="37" xfId="0" applyNumberFormat="1" applyFont="1" applyFill="1" applyBorder="1" applyAlignment="1">
      <alignment horizontal="right" vertical="center"/>
    </xf>
    <xf numFmtId="46" fontId="55" fillId="0" borderId="39" xfId="0" applyNumberFormat="1" applyFont="1" applyFill="1" applyBorder="1" applyAlignment="1">
      <alignment horizontal="right" vertical="center"/>
    </xf>
    <xf numFmtId="46" fontId="54" fillId="0" borderId="37" xfId="0" applyNumberFormat="1" applyFont="1" applyBorder="1" applyAlignment="1">
      <alignment horizontal="right" vertical="center"/>
    </xf>
    <xf numFmtId="0" fontId="27" fillId="5" borderId="10" xfId="0" applyFont="1" applyFill="1" applyBorder="1" applyAlignment="1">
      <alignment horizontal="left" vertical="center"/>
    </xf>
    <xf numFmtId="46" fontId="54" fillId="0" borderId="75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36" fillId="0" borderId="75" xfId="0" applyFont="1" applyFill="1" applyBorder="1" applyAlignment="1">
      <alignment horizontal="right" vertical="center"/>
    </xf>
    <xf numFmtId="0" fontId="37" fillId="0" borderId="75" xfId="0" applyFont="1" applyFill="1" applyBorder="1" applyAlignment="1">
      <alignment horizontal="right" vertical="center"/>
    </xf>
    <xf numFmtId="0" fontId="37" fillId="0" borderId="76" xfId="0" applyFont="1" applyFill="1" applyBorder="1" applyAlignment="1">
      <alignment horizontal="right" vertical="center"/>
    </xf>
    <xf numFmtId="0" fontId="39" fillId="0" borderId="74" xfId="0" applyFont="1" applyFill="1" applyBorder="1" applyAlignment="1">
      <alignment horizontal="right" vertical="center"/>
    </xf>
    <xf numFmtId="0" fontId="36" fillId="0" borderId="59" xfId="0" applyFont="1" applyFill="1" applyBorder="1" applyAlignment="1">
      <alignment horizontal="right" vertical="center"/>
    </xf>
    <xf numFmtId="0" fontId="39" fillId="0" borderId="73" xfId="0" applyFont="1" applyFill="1" applyBorder="1" applyAlignment="1">
      <alignment horizontal="right" vertical="center"/>
    </xf>
    <xf numFmtId="0" fontId="37" fillId="0" borderId="76" xfId="0" applyFont="1" applyBorder="1" applyAlignment="1">
      <alignment horizontal="right" vertical="center"/>
    </xf>
    <xf numFmtId="0" fontId="27" fillId="0" borderId="60" xfId="0" applyFont="1" applyFill="1" applyBorder="1" applyAlignment="1">
      <alignment horizontal="left" vertical="center" wrapText="1"/>
    </xf>
    <xf numFmtId="0" fontId="27" fillId="0" borderId="61" xfId="0" applyFont="1" applyFill="1" applyBorder="1" applyAlignment="1">
      <alignment horizontal="left" vertical="center" wrapText="1"/>
    </xf>
    <xf numFmtId="0" fontId="37" fillId="0" borderId="77" xfId="0" applyFont="1" applyFill="1" applyBorder="1" applyAlignment="1">
      <alignment horizontal="right" vertical="center"/>
    </xf>
    <xf numFmtId="0" fontId="44" fillId="0" borderId="45" xfId="0" applyFont="1" applyFill="1" applyBorder="1" applyAlignment="1">
      <alignment horizontal="right" vertical="center"/>
    </xf>
    <xf numFmtId="0" fontId="37" fillId="0" borderId="44" xfId="0" applyFont="1" applyBorder="1" applyAlignment="1">
      <alignment horizontal="right" vertical="center"/>
    </xf>
    <xf numFmtId="0" fontId="27" fillId="0" borderId="25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37" fillId="0" borderId="31" xfId="0" applyFont="1" applyFill="1" applyBorder="1" applyAlignment="1">
      <alignment horizontal="right" vertical="center"/>
    </xf>
    <xf numFmtId="0" fontId="44" fillId="0" borderId="26" xfId="0" applyFont="1" applyFill="1" applyBorder="1" applyAlignment="1">
      <alignment horizontal="right" vertical="center"/>
    </xf>
    <xf numFmtId="0" fontId="27" fillId="0" borderId="78" xfId="0" applyFont="1" applyFill="1" applyBorder="1" applyAlignment="1">
      <alignment horizontal="left" vertical="center" wrapText="1"/>
    </xf>
    <xf numFmtId="0" fontId="27" fillId="0" borderId="72" xfId="0" applyFont="1" applyFill="1" applyBorder="1" applyAlignment="1">
      <alignment horizontal="left" vertical="center" wrapText="1"/>
    </xf>
    <xf numFmtId="0" fontId="37" fillId="0" borderId="79" xfId="0" applyFont="1" applyFill="1" applyBorder="1" applyAlignment="1">
      <alignment horizontal="right" vertical="center"/>
    </xf>
    <xf numFmtId="0" fontId="44" fillId="0" borderId="64" xfId="0" applyFont="1" applyFill="1" applyBorder="1" applyAlignment="1">
      <alignment horizontal="right" vertical="center"/>
    </xf>
    <xf numFmtId="0" fontId="37" fillId="0" borderId="53" xfId="0" applyFont="1" applyBorder="1" applyAlignment="1">
      <alignment horizontal="right" vertical="center"/>
    </xf>
    <xf numFmtId="0" fontId="27" fillId="0" borderId="8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6" fillId="0" borderId="67" xfId="0" applyFont="1" applyFill="1" applyBorder="1" applyAlignment="1">
      <alignment horizontal="right" vertical="center"/>
    </xf>
    <xf numFmtId="0" fontId="37" fillId="0" borderId="9" xfId="0" applyFont="1" applyFill="1" applyBorder="1" applyAlignment="1">
      <alignment horizontal="right" vertical="center"/>
    </xf>
    <xf numFmtId="0" fontId="38" fillId="0" borderId="69" xfId="0" applyFont="1" applyFill="1" applyBorder="1" applyAlignment="1">
      <alignment horizontal="right" vertical="center"/>
    </xf>
    <xf numFmtId="0" fontId="36" fillId="0" borderId="66" xfId="0" applyFont="1" applyFill="1" applyBorder="1" applyAlignment="1">
      <alignment horizontal="right" vertical="center"/>
    </xf>
    <xf numFmtId="0" fontId="37" fillId="0" borderId="68" xfId="0" applyFont="1" applyFill="1" applyBorder="1" applyAlignment="1">
      <alignment horizontal="right" vertical="center"/>
    </xf>
    <xf numFmtId="0" fontId="39" fillId="0" borderId="69" xfId="0" applyFont="1" applyFill="1" applyBorder="1" applyAlignment="1">
      <alignment horizontal="right" vertical="center"/>
    </xf>
    <xf numFmtId="0" fontId="39" fillId="0" borderId="12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164" fontId="40" fillId="0" borderId="20" xfId="0" applyNumberFormat="1" applyFont="1" applyFill="1" applyBorder="1" applyAlignment="1">
      <alignment vertical="center"/>
    </xf>
    <xf numFmtId="164" fontId="41" fillId="0" borderId="20" xfId="0" applyNumberFormat="1" applyFont="1" applyFill="1" applyBorder="1" applyAlignment="1">
      <alignment vertical="center"/>
    </xf>
    <xf numFmtId="164" fontId="42" fillId="0" borderId="20" xfId="0" applyNumberFormat="1" applyFont="1" applyFill="1" applyBorder="1" applyAlignment="1">
      <alignment vertical="center"/>
    </xf>
    <xf numFmtId="0" fontId="27" fillId="0" borderId="60" xfId="0" applyFont="1" applyFill="1" applyBorder="1" applyAlignment="1">
      <alignment horizontal="left" vertical="center"/>
    </xf>
    <xf numFmtId="0" fontId="27" fillId="0" borderId="61" xfId="0" applyFont="1" applyFill="1" applyBorder="1" applyAlignment="1">
      <alignment horizontal="left" vertical="center"/>
    </xf>
    <xf numFmtId="0" fontId="38" fillId="0" borderId="42" xfId="0" applyFont="1" applyFill="1" applyBorder="1" applyAlignment="1">
      <alignment horizontal="right" vertical="center"/>
    </xf>
    <xf numFmtId="0" fontId="27" fillId="0" borderId="60" xfId="0" applyFont="1" applyFill="1" applyBorder="1" applyAlignment="1">
      <alignment horizontal="left" vertical="center"/>
    </xf>
    <xf numFmtId="0" fontId="27" fillId="0" borderId="61" xfId="0" applyFont="1" applyFill="1" applyBorder="1" applyAlignment="1">
      <alignment horizontal="left" vertical="center"/>
    </xf>
    <xf numFmtId="0" fontId="27" fillId="0" borderId="33" xfId="0" applyFont="1" applyFill="1" applyBorder="1" applyAlignment="1">
      <alignment horizontal="left" vertical="center" wrapText="1"/>
    </xf>
    <xf numFmtId="0" fontId="27" fillId="0" borderId="36" xfId="0" applyFont="1" applyFill="1" applyBorder="1" applyAlignment="1">
      <alignment horizontal="left" vertical="center" wrapText="1"/>
    </xf>
    <xf numFmtId="0" fontId="38" fillId="0" borderId="74" xfId="0" applyFont="1" applyFill="1" applyBorder="1" applyAlignment="1">
      <alignment horizontal="right" vertical="center"/>
    </xf>
    <xf numFmtId="0" fontId="37" fillId="0" borderId="67" xfId="0" applyFont="1" applyFill="1" applyBorder="1" applyAlignment="1">
      <alignment horizontal="right" vertical="center"/>
    </xf>
    <xf numFmtId="0" fontId="38" fillId="0" borderId="9" xfId="0" applyFont="1" applyFill="1" applyBorder="1" applyAlignment="1">
      <alignment horizontal="right" vertical="center"/>
    </xf>
    <xf numFmtId="0" fontId="36" fillId="6" borderId="43" xfId="0" applyFont="1" applyFill="1" applyBorder="1" applyAlignment="1">
      <alignment horizontal="right" vertical="center"/>
    </xf>
    <xf numFmtId="0" fontId="37" fillId="6" borderId="43" xfId="0" applyFont="1" applyFill="1" applyBorder="1" applyAlignment="1">
      <alignment horizontal="right" vertical="center"/>
    </xf>
    <xf numFmtId="0" fontId="38" fillId="6" borderId="77" xfId="0" applyFont="1" applyFill="1" applyBorder="1" applyAlignment="1">
      <alignment horizontal="right" vertical="center"/>
    </xf>
    <xf numFmtId="0" fontId="36" fillId="6" borderId="45" xfId="0" applyFont="1" applyFill="1" applyBorder="1" applyAlignment="1">
      <alignment horizontal="right" vertical="center"/>
    </xf>
    <xf numFmtId="0" fontId="37" fillId="6" borderId="44" xfId="0" applyFont="1" applyFill="1" applyBorder="1" applyAlignment="1">
      <alignment horizontal="right" vertical="center"/>
    </xf>
    <xf numFmtId="0" fontId="36" fillId="6" borderId="43" xfId="0" applyFont="1" applyFill="1" applyBorder="1" applyAlignment="1">
      <alignment vertical="center"/>
    </xf>
    <xf numFmtId="0" fontId="37" fillId="6" borderId="44" xfId="0" applyFont="1" applyFill="1" applyBorder="1" applyAlignment="1">
      <alignment vertical="center"/>
    </xf>
    <xf numFmtId="0" fontId="39" fillId="6" borderId="46" xfId="0" applyFont="1" applyFill="1" applyBorder="1" applyAlignment="1">
      <alignment vertical="center"/>
    </xf>
    <xf numFmtId="0" fontId="36" fillId="6" borderId="45" xfId="0" applyFont="1" applyFill="1" applyBorder="1" applyAlignment="1">
      <alignment vertical="center"/>
    </xf>
    <xf numFmtId="0" fontId="40" fillId="0" borderId="16" xfId="0" applyFont="1" applyFill="1" applyBorder="1" applyAlignment="1">
      <alignment horizontal="center" vertical="center"/>
    </xf>
    <xf numFmtId="0" fontId="36" fillId="6" borderId="27" xfId="0" applyFont="1" applyFill="1" applyBorder="1" applyAlignment="1">
      <alignment horizontal="right" vertical="center"/>
    </xf>
    <xf numFmtId="0" fontId="38" fillId="0" borderId="31" xfId="0" applyFont="1" applyFill="1" applyBorder="1" applyAlignment="1">
      <alignment horizontal="right" vertical="center"/>
    </xf>
    <xf numFmtId="0" fontId="36" fillId="6" borderId="26" xfId="0" applyFont="1" applyFill="1" applyBorder="1" applyAlignment="1">
      <alignment horizontal="right" vertical="center"/>
    </xf>
    <xf numFmtId="0" fontId="37" fillId="6" borderId="29" xfId="0" applyFont="1" applyFill="1" applyBorder="1" applyAlignment="1">
      <alignment horizontal="right" vertical="center"/>
    </xf>
    <xf numFmtId="0" fontId="36" fillId="6" borderId="27" xfId="0" applyFont="1" applyFill="1" applyBorder="1" applyAlignment="1">
      <alignment vertical="center"/>
    </xf>
    <xf numFmtId="0" fontId="37" fillId="6" borderId="29" xfId="0" applyFont="1" applyFill="1" applyBorder="1" applyAlignment="1">
      <alignment vertical="center"/>
    </xf>
    <xf numFmtId="0" fontId="39" fillId="6" borderId="30" xfId="0" applyFont="1" applyFill="1" applyBorder="1" applyAlignment="1">
      <alignment vertical="center"/>
    </xf>
    <xf numFmtId="0" fontId="36" fillId="6" borderId="26" xfId="0" applyFont="1" applyFill="1" applyBorder="1" applyAlignment="1">
      <alignment vertical="center"/>
    </xf>
    <xf numFmtId="0" fontId="37" fillId="6" borderId="27" xfId="0" applyFont="1" applyFill="1" applyBorder="1" applyAlignment="1">
      <alignment horizontal="right" vertical="center"/>
    </xf>
    <xf numFmtId="0" fontId="38" fillId="6" borderId="31" xfId="0" applyFont="1" applyFill="1" applyBorder="1" applyAlignment="1">
      <alignment horizontal="right" vertical="center"/>
    </xf>
    <xf numFmtId="0" fontId="36" fillId="6" borderId="65" xfId="0" applyFont="1" applyFill="1" applyBorder="1" applyAlignment="1">
      <alignment horizontal="right" vertical="center"/>
    </xf>
    <xf numFmtId="0" fontId="37" fillId="6" borderId="65" xfId="0" applyFont="1" applyFill="1" applyBorder="1" applyAlignment="1">
      <alignment horizontal="right" vertical="center"/>
    </xf>
    <xf numFmtId="0" fontId="38" fillId="6" borderId="79" xfId="0" applyFont="1" applyFill="1" applyBorder="1" applyAlignment="1">
      <alignment horizontal="right" vertical="center"/>
    </xf>
    <xf numFmtId="0" fontId="36" fillId="6" borderId="64" xfId="0" applyFont="1" applyFill="1" applyBorder="1" applyAlignment="1">
      <alignment horizontal="right" vertical="center"/>
    </xf>
    <xf numFmtId="0" fontId="37" fillId="6" borderId="53" xfId="0" applyFont="1" applyFill="1" applyBorder="1" applyAlignment="1">
      <alignment horizontal="right" vertical="center"/>
    </xf>
    <xf numFmtId="0" fontId="36" fillId="6" borderId="65" xfId="0" applyFont="1" applyFill="1" applyBorder="1" applyAlignment="1">
      <alignment vertical="center"/>
    </xf>
    <xf numFmtId="0" fontId="37" fillId="6" borderId="53" xfId="0" applyFont="1" applyFill="1" applyBorder="1" applyAlignment="1">
      <alignment vertical="center"/>
    </xf>
    <xf numFmtId="0" fontId="39" fillId="6" borderId="54" xfId="0" applyFont="1" applyFill="1" applyBorder="1" applyAlignment="1">
      <alignment vertical="center"/>
    </xf>
    <xf numFmtId="0" fontId="36" fillId="6" borderId="64" xfId="0" applyFont="1" applyFill="1" applyBorder="1" applyAlignment="1">
      <alignment vertical="center"/>
    </xf>
    <xf numFmtId="0" fontId="36" fillId="6" borderId="35" xfId="0" applyFont="1" applyFill="1" applyBorder="1" applyAlignment="1">
      <alignment horizontal="right" vertical="center"/>
    </xf>
    <xf numFmtId="0" fontId="37" fillId="6" borderId="35" xfId="0" applyFont="1" applyFill="1" applyBorder="1" applyAlignment="1">
      <alignment horizontal="right" vertical="center"/>
    </xf>
    <xf numFmtId="0" fontId="38" fillId="6" borderId="40" xfId="0" applyFont="1" applyFill="1" applyBorder="1" applyAlignment="1">
      <alignment horizontal="right" vertical="center"/>
    </xf>
    <xf numFmtId="0" fontId="36" fillId="6" borderId="34" xfId="0" applyFont="1" applyFill="1" applyBorder="1" applyAlignment="1">
      <alignment horizontal="right" vertical="center"/>
    </xf>
    <xf numFmtId="0" fontId="37" fillId="6" borderId="37" xfId="0" applyFont="1" applyFill="1" applyBorder="1" applyAlignment="1">
      <alignment horizontal="right" vertical="center"/>
    </xf>
    <xf numFmtId="0" fontId="36" fillId="6" borderId="35" xfId="0" applyFont="1" applyFill="1" applyBorder="1" applyAlignment="1">
      <alignment vertical="center"/>
    </xf>
    <xf numFmtId="0" fontId="37" fillId="6" borderId="37" xfId="0" applyFont="1" applyFill="1" applyBorder="1" applyAlignment="1">
      <alignment vertical="center"/>
    </xf>
    <xf numFmtId="0" fontId="39" fillId="6" borderId="39" xfId="0" applyFont="1" applyFill="1" applyBorder="1" applyAlignment="1">
      <alignment vertical="center"/>
    </xf>
    <xf numFmtId="0" fontId="36" fillId="6" borderId="34" xfId="0" applyFont="1" applyFill="1" applyBorder="1" applyAlignment="1">
      <alignment vertical="center"/>
    </xf>
    <xf numFmtId="0" fontId="51" fillId="3" borderId="8" xfId="0" applyFont="1" applyFill="1" applyBorder="1" applyAlignment="1">
      <alignment horizontal="center" vertical="center" wrapText="1"/>
    </xf>
    <xf numFmtId="0" fontId="51" fillId="3" borderId="9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left" vertical="center" wrapText="1"/>
    </xf>
    <xf numFmtId="0" fontId="49" fillId="0" borderId="44" xfId="0" applyFont="1" applyFill="1" applyBorder="1" applyAlignment="1">
      <alignment horizontal="left" vertical="center" wrapText="1"/>
    </xf>
    <xf numFmtId="0" fontId="38" fillId="0" borderId="77" xfId="0" applyFont="1" applyFill="1" applyBorder="1" applyAlignment="1">
      <alignment horizontal="right" vertical="center"/>
    </xf>
    <xf numFmtId="0" fontId="49" fillId="0" borderId="64" xfId="0" applyFont="1" applyFill="1" applyBorder="1" applyAlignment="1">
      <alignment horizontal="left" vertical="center" wrapText="1"/>
    </xf>
    <xf numFmtId="0" fontId="49" fillId="0" borderId="53" xfId="0" applyFont="1" applyFill="1" applyBorder="1" applyAlignment="1">
      <alignment horizontal="left" vertical="center" wrapText="1"/>
    </xf>
    <xf numFmtId="0" fontId="38" fillId="0" borderId="79" xfId="0" applyFont="1" applyFill="1" applyBorder="1" applyAlignment="1">
      <alignment horizontal="right" vertical="center"/>
    </xf>
    <xf numFmtId="0" fontId="27" fillId="0" borderId="26" xfId="0" applyFont="1" applyFill="1" applyBorder="1" applyAlignment="1">
      <alignment horizontal="left" vertical="center"/>
    </xf>
    <xf numFmtId="0" fontId="36" fillId="0" borderId="26" xfId="0" applyFont="1" applyBorder="1" applyAlignment="1">
      <alignment horizontal="right" vertical="center"/>
    </xf>
    <xf numFmtId="0" fontId="39" fillId="0" borderId="28" xfId="0" applyFont="1" applyBorder="1" applyAlignment="1">
      <alignment horizontal="right" vertical="center"/>
    </xf>
    <xf numFmtId="0" fontId="39" fillId="0" borderId="30" xfId="0" applyFont="1" applyBorder="1" applyAlignment="1">
      <alignment horizontal="right" vertical="center"/>
    </xf>
    <xf numFmtId="0" fontId="36" fillId="0" borderId="27" xfId="0" applyFont="1" applyBorder="1" applyAlignment="1">
      <alignment horizontal="right" vertical="center"/>
    </xf>
    <xf numFmtId="0" fontId="58" fillId="0" borderId="30" xfId="0" applyFont="1" applyFill="1" applyBorder="1" applyAlignment="1">
      <alignment vertical="center"/>
    </xf>
    <xf numFmtId="0" fontId="58" fillId="0" borderId="30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27" fillId="0" borderId="64" xfId="0" applyFont="1" applyFill="1" applyBorder="1" applyAlignment="1">
      <alignment horizontal="left" vertical="center"/>
    </xf>
    <xf numFmtId="0" fontId="36" fillId="0" borderId="64" xfId="0" applyFont="1" applyBorder="1" applyAlignment="1">
      <alignment horizontal="right" vertical="center"/>
    </xf>
    <xf numFmtId="0" fontId="39" fillId="0" borderId="48" xfId="0" applyFont="1" applyBorder="1" applyAlignment="1">
      <alignment horizontal="right" vertical="center"/>
    </xf>
    <xf numFmtId="0" fontId="39" fillId="0" borderId="54" xfId="0" applyFont="1" applyBorder="1" applyAlignment="1">
      <alignment horizontal="right" vertical="center"/>
    </xf>
    <xf numFmtId="0" fontId="36" fillId="0" borderId="65" xfId="0" applyFont="1" applyBorder="1" applyAlignment="1">
      <alignment horizontal="right" vertical="center"/>
    </xf>
    <xf numFmtId="0" fontId="58" fillId="0" borderId="54" xfId="0" applyFont="1" applyFill="1" applyBorder="1" applyAlignment="1">
      <alignment vertical="center"/>
    </xf>
    <xf numFmtId="0" fontId="58" fillId="0" borderId="54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36" fillId="0" borderId="18" xfId="0" applyFont="1" applyBorder="1" applyAlignment="1">
      <alignment horizontal="right" vertical="center"/>
    </xf>
    <xf numFmtId="0" fontId="39" fillId="0" borderId="22" xfId="0" applyFont="1" applyBorder="1" applyAlignment="1">
      <alignment horizontal="right" vertical="center"/>
    </xf>
    <xf numFmtId="0" fontId="39" fillId="0" borderId="23" xfId="0" applyFont="1" applyBorder="1" applyAlignment="1">
      <alignment horizontal="right" vertical="center"/>
    </xf>
    <xf numFmtId="0" fontId="58" fillId="0" borderId="23" xfId="0" applyFont="1" applyFill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36" fillId="0" borderId="34" xfId="0" applyFont="1" applyBorder="1" applyAlignment="1">
      <alignment horizontal="right" vertical="center"/>
    </xf>
    <xf numFmtId="0" fontId="37" fillId="0" borderId="37" xfId="0" applyFont="1" applyBorder="1" applyAlignment="1">
      <alignment horizontal="right" vertical="center"/>
    </xf>
    <xf numFmtId="0" fontId="39" fillId="0" borderId="38" xfId="0" applyFont="1" applyBorder="1" applyAlignment="1">
      <alignment horizontal="right" vertical="center"/>
    </xf>
    <xf numFmtId="0" fontId="39" fillId="0" borderId="39" xfId="0" applyFont="1" applyBorder="1" applyAlignment="1">
      <alignment horizontal="right" vertical="center"/>
    </xf>
    <xf numFmtId="0" fontId="36" fillId="0" borderId="35" xfId="0" applyFont="1" applyBorder="1" applyAlignment="1">
      <alignment horizontal="right" vertical="center"/>
    </xf>
    <xf numFmtId="0" fontId="58" fillId="0" borderId="39" xfId="0" applyFont="1" applyFill="1" applyBorder="1" applyAlignment="1">
      <alignment vertical="center"/>
    </xf>
    <xf numFmtId="0" fontId="58" fillId="0" borderId="39" xfId="0" applyFont="1" applyBorder="1" applyAlignment="1">
      <alignment vertical="center"/>
    </xf>
    <xf numFmtId="0" fontId="44" fillId="0" borderId="34" xfId="0" applyFont="1" applyFill="1" applyBorder="1" applyAlignment="1">
      <alignment horizontal="right" vertical="center"/>
    </xf>
    <xf numFmtId="0" fontId="36" fillId="0" borderId="17" xfId="0" applyFont="1" applyBorder="1" applyAlignment="1">
      <alignment horizontal="right" vertical="center"/>
    </xf>
    <xf numFmtId="0" fontId="38" fillId="0" borderId="31" xfId="0" applyFont="1" applyBorder="1" applyAlignment="1">
      <alignment horizontal="right" vertical="center"/>
    </xf>
    <xf numFmtId="0" fontId="36" fillId="0" borderId="25" xfId="0" applyFont="1" applyBorder="1" applyAlignment="1">
      <alignment horizontal="right" vertical="center"/>
    </xf>
    <xf numFmtId="0" fontId="39" fillId="0" borderId="31" xfId="0" applyFont="1" applyBorder="1" applyAlignment="1">
      <alignment horizontal="right" vertical="center"/>
    </xf>
    <xf numFmtId="0" fontId="58" fillId="0" borderId="29" xfId="0" applyFont="1" applyFill="1" applyBorder="1" applyAlignment="1">
      <alignment vertical="center"/>
    </xf>
    <xf numFmtId="0" fontId="36" fillId="0" borderId="4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58" fillId="0" borderId="7" xfId="0" applyFont="1" applyBorder="1" applyAlignment="1">
      <alignment vertical="center"/>
    </xf>
    <xf numFmtId="0" fontId="36" fillId="0" borderId="33" xfId="0" applyFont="1" applyBorder="1" applyAlignment="1">
      <alignment horizontal="right" vertical="center"/>
    </xf>
    <xf numFmtId="0" fontId="39" fillId="0" borderId="40" xfId="0" applyFont="1" applyBorder="1" applyAlignment="1">
      <alignment horizontal="right" vertical="center"/>
    </xf>
    <xf numFmtId="0" fontId="36" fillId="0" borderId="78" xfId="0" applyFont="1" applyBorder="1" applyAlignment="1">
      <alignment horizontal="right" vertical="center"/>
    </xf>
    <xf numFmtId="0" fontId="58" fillId="0" borderId="53" xfId="0" applyFont="1" applyFill="1" applyBorder="1" applyAlignment="1">
      <alignment vertical="center"/>
    </xf>
    <xf numFmtId="0" fontId="36" fillId="0" borderId="13" xfId="0" applyFont="1" applyBorder="1" applyAlignment="1">
      <alignment horizontal="right" vertical="center"/>
    </xf>
    <xf numFmtId="0" fontId="37" fillId="0" borderId="5" xfId="0" applyFont="1" applyBorder="1" applyAlignment="1">
      <alignment horizontal="right" vertical="center"/>
    </xf>
    <xf numFmtId="0" fontId="58" fillId="0" borderId="6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vertical="center"/>
    </xf>
    <xf numFmtId="0" fontId="38" fillId="0" borderId="21" xfId="0" applyFont="1" applyBorder="1" applyAlignment="1">
      <alignment horizontal="right" vertical="center"/>
    </xf>
    <xf numFmtId="0" fontId="36" fillId="0" borderId="21" xfId="0" applyFont="1" applyBorder="1" applyAlignment="1">
      <alignment horizontal="right" vertical="center"/>
    </xf>
    <xf numFmtId="0" fontId="39" fillId="0" borderId="21" xfId="0" applyFont="1" applyBorder="1" applyAlignment="1">
      <alignment horizontal="right" vertical="center"/>
    </xf>
    <xf numFmtId="0" fontId="37" fillId="7" borderId="21" xfId="0" applyFont="1" applyFill="1" applyBorder="1" applyAlignment="1">
      <alignment horizontal="right" vertical="center"/>
    </xf>
    <xf numFmtId="164" fontId="40" fillId="2" borderId="21" xfId="0" applyNumberFormat="1" applyFont="1" applyFill="1" applyBorder="1" applyAlignment="1">
      <alignment vertical="center"/>
    </xf>
    <xf numFmtId="164" fontId="41" fillId="2" borderId="21" xfId="0" applyNumberFormat="1" applyFont="1" applyFill="1" applyBorder="1" applyAlignment="1">
      <alignment vertical="center"/>
    </xf>
    <xf numFmtId="164" fontId="42" fillId="2" borderId="23" xfId="0" applyNumberFormat="1" applyFont="1" applyFill="1" applyBorder="1" applyAlignment="1">
      <alignment vertical="center"/>
    </xf>
    <xf numFmtId="0" fontId="48" fillId="4" borderId="10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70" xfId="0" applyFont="1" applyFill="1" applyBorder="1" applyAlignment="1">
      <alignment horizontal="left" vertical="center"/>
    </xf>
    <xf numFmtId="0" fontId="38" fillId="0" borderId="29" xfId="0" applyFont="1" applyBorder="1" applyAlignment="1">
      <alignment horizontal="right" vertical="center"/>
    </xf>
    <xf numFmtId="0" fontId="36" fillId="0" borderId="29" xfId="0" applyFont="1" applyBorder="1" applyAlignment="1">
      <alignment horizontal="right" vertical="center"/>
    </xf>
    <xf numFmtId="0" fontId="39" fillId="0" borderId="29" xfId="0" applyFont="1" applyBorder="1" applyAlignment="1">
      <alignment horizontal="right" vertical="center"/>
    </xf>
    <xf numFmtId="0" fontId="37" fillId="7" borderId="29" xfId="0" applyFont="1" applyFill="1" applyBorder="1" applyAlignment="1">
      <alignment horizontal="right" vertical="center"/>
    </xf>
    <xf numFmtId="164" fontId="40" fillId="2" borderId="29" xfId="0" applyNumberFormat="1" applyFont="1" applyFill="1" applyBorder="1" applyAlignment="1">
      <alignment vertical="center"/>
    </xf>
    <xf numFmtId="164" fontId="41" fillId="2" borderId="29" xfId="0" applyNumberFormat="1" applyFont="1" applyFill="1" applyBorder="1" applyAlignment="1">
      <alignment vertical="center"/>
    </xf>
    <xf numFmtId="164" fontId="42" fillId="2" borderId="30" xfId="0" applyNumberFormat="1" applyFont="1" applyFill="1" applyBorder="1" applyAlignment="1">
      <alignment vertical="center"/>
    </xf>
    <xf numFmtId="0" fontId="27" fillId="0" borderId="71" xfId="0" applyFont="1" applyFill="1" applyBorder="1" applyAlignment="1">
      <alignment horizontal="left" vertical="center"/>
    </xf>
    <xf numFmtId="0" fontId="38" fillId="0" borderId="37" xfId="0" applyFont="1" applyBorder="1" applyAlignment="1">
      <alignment horizontal="right" vertical="center"/>
    </xf>
    <xf numFmtId="0" fontId="36" fillId="0" borderId="37" xfId="0" applyFont="1" applyBorder="1" applyAlignment="1">
      <alignment horizontal="right" vertical="center"/>
    </xf>
    <xf numFmtId="0" fontId="39" fillId="0" borderId="37" xfId="0" applyFont="1" applyBorder="1" applyAlignment="1">
      <alignment horizontal="right" vertical="center"/>
    </xf>
    <xf numFmtId="0" fontId="37" fillId="7" borderId="37" xfId="0" applyFont="1" applyFill="1" applyBorder="1" applyAlignment="1">
      <alignment horizontal="right" vertical="center"/>
    </xf>
    <xf numFmtId="164" fontId="40" fillId="2" borderId="37" xfId="0" applyNumberFormat="1" applyFont="1" applyFill="1" applyBorder="1" applyAlignment="1">
      <alignment vertical="center"/>
    </xf>
    <xf numFmtId="164" fontId="41" fillId="2" borderId="37" xfId="0" applyNumberFormat="1" applyFont="1" applyFill="1" applyBorder="1" applyAlignment="1">
      <alignment vertical="center"/>
    </xf>
    <xf numFmtId="164" fontId="42" fillId="2" borderId="39" xfId="0" applyNumberFormat="1" applyFont="1" applyFill="1" applyBorder="1" applyAlignment="1">
      <alignment vertical="center"/>
    </xf>
    <xf numFmtId="0" fontId="59" fillId="4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vertical="center"/>
    </xf>
    <xf numFmtId="0" fontId="36" fillId="0" borderId="49" xfId="0" applyFont="1" applyBorder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36" fillId="0" borderId="47" xfId="0" applyFont="1" applyBorder="1" applyAlignment="1">
      <alignment horizontal="right" vertical="center"/>
    </xf>
    <xf numFmtId="0" fontId="37" fillId="0" borderId="50" xfId="0" applyFont="1" applyBorder="1" applyAlignment="1">
      <alignment horizontal="right" vertical="center"/>
    </xf>
    <xf numFmtId="0" fontId="39" fillId="0" borderId="51" xfId="0" applyFont="1" applyBorder="1" applyAlignment="1">
      <alignment horizontal="right" vertical="center"/>
    </xf>
    <xf numFmtId="0" fontId="37" fillId="7" borderId="50" xfId="0" applyFont="1" applyFill="1" applyBorder="1" applyAlignment="1">
      <alignment horizontal="right" vertical="center"/>
    </xf>
    <xf numFmtId="164" fontId="40" fillId="2" borderId="7" xfId="0" applyNumberFormat="1" applyFont="1" applyFill="1" applyBorder="1" applyAlignment="1">
      <alignment vertical="center"/>
    </xf>
    <xf numFmtId="164" fontId="41" fillId="2" borderId="7" xfId="0" applyNumberFormat="1" applyFont="1" applyFill="1" applyBorder="1" applyAlignment="1">
      <alignment vertical="center"/>
    </xf>
    <xf numFmtId="164" fontId="42" fillId="2" borderId="7" xfId="0" applyNumberFormat="1" applyFont="1" applyFill="1" applyBorder="1" applyAlignment="1">
      <alignment vertical="center"/>
    </xf>
    <xf numFmtId="0" fontId="60" fillId="0" borderId="21" xfId="0" applyFont="1" applyFill="1" applyBorder="1" applyAlignment="1">
      <alignment horizontal="right" vertical="center"/>
    </xf>
    <xf numFmtId="164" fontId="40" fillId="0" borderId="21" xfId="0" applyNumberFormat="1" applyFont="1" applyFill="1" applyBorder="1" applyAlignment="1">
      <alignment vertical="center"/>
    </xf>
    <xf numFmtId="164" fontId="41" fillId="0" borderId="21" xfId="0" applyNumberFormat="1" applyFont="1" applyFill="1" applyBorder="1" applyAlignment="1">
      <alignment vertical="center"/>
    </xf>
    <xf numFmtId="164" fontId="42" fillId="0" borderId="23" xfId="0" applyNumberFormat="1" applyFont="1" applyFill="1" applyBorder="1" applyAlignment="1">
      <alignment vertical="center"/>
    </xf>
    <xf numFmtId="164" fontId="40" fillId="0" borderId="29" xfId="0" applyNumberFormat="1" applyFont="1" applyFill="1" applyBorder="1" applyAlignment="1">
      <alignment vertical="center"/>
    </xf>
    <xf numFmtId="164" fontId="41" fillId="0" borderId="29" xfId="0" applyNumberFormat="1" applyFont="1" applyFill="1" applyBorder="1" applyAlignment="1">
      <alignment vertical="center"/>
    </xf>
    <xf numFmtId="164" fontId="42" fillId="0" borderId="30" xfId="0" applyNumberFormat="1" applyFont="1" applyFill="1" applyBorder="1" applyAlignment="1">
      <alignment vertical="center"/>
    </xf>
    <xf numFmtId="164" fontId="40" fillId="0" borderId="37" xfId="0" applyNumberFormat="1" applyFont="1" applyFill="1" applyBorder="1" applyAlignment="1">
      <alignment vertical="center"/>
    </xf>
    <xf numFmtId="164" fontId="41" fillId="0" borderId="37" xfId="0" applyNumberFormat="1" applyFont="1" applyFill="1" applyBorder="1" applyAlignment="1">
      <alignment vertical="center"/>
    </xf>
    <xf numFmtId="164" fontId="42" fillId="0" borderId="39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/>
    </xf>
    <xf numFmtId="0" fontId="61" fillId="0" borderId="37" xfId="0" applyFont="1" applyFill="1" applyBorder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164" fontId="65" fillId="0" borderId="0" xfId="0" applyNumberFormat="1" applyFont="1" applyAlignment="1">
      <alignment horizontal="center" vertical="center"/>
    </xf>
    <xf numFmtId="164" fontId="63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164" fontId="64" fillId="0" borderId="0" xfId="0" applyNumberFormat="1" applyFont="1" applyAlignment="1">
      <alignment horizontal="center" vertical="center"/>
    </xf>
    <xf numFmtId="0" fontId="7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46" fontId="55" fillId="0" borderId="22" xfId="0" applyNumberFormat="1" applyFont="1" applyFill="1" applyBorder="1" applyAlignment="1">
      <alignment horizontal="right" vertical="center"/>
    </xf>
    <xf numFmtId="46" fontId="55" fillId="0" borderId="28" xfId="0" applyNumberFormat="1" applyFont="1" applyFill="1" applyBorder="1" applyAlignment="1">
      <alignment horizontal="right" vertical="center"/>
    </xf>
    <xf numFmtId="46" fontId="55" fillId="0" borderId="38" xfId="0" applyNumberFormat="1" applyFont="1" applyFill="1" applyBorder="1" applyAlignment="1">
      <alignment horizontal="right" vertical="center"/>
    </xf>
    <xf numFmtId="46" fontId="55" fillId="0" borderId="5" xfId="0" applyNumberFormat="1" applyFont="1" applyFill="1" applyBorder="1" applyAlignment="1">
      <alignment horizontal="right" vertical="center"/>
    </xf>
    <xf numFmtId="0" fontId="38" fillId="0" borderId="5" xfId="0" applyFont="1" applyFill="1" applyBorder="1" applyAlignment="1">
      <alignment horizontal="right" vertical="center"/>
    </xf>
    <xf numFmtId="0" fontId="57" fillId="0" borderId="48" xfId="0" applyFont="1" applyFill="1" applyBorder="1" applyAlignment="1">
      <alignment horizontal="right" vertical="center"/>
    </xf>
    <xf numFmtId="46" fontId="53" fillId="0" borderId="19" xfId="0" applyNumberFormat="1" applyFont="1" applyFill="1" applyBorder="1" applyAlignment="1">
      <alignment horizontal="right" vertical="center"/>
    </xf>
    <xf numFmtId="46" fontId="53" fillId="0" borderId="27" xfId="0" applyNumberFormat="1" applyFont="1" applyFill="1" applyBorder="1" applyAlignment="1">
      <alignment horizontal="right" vertical="center"/>
    </xf>
    <xf numFmtId="46" fontId="53" fillId="0" borderId="35" xfId="0" applyNumberFormat="1" applyFont="1" applyFill="1" applyBorder="1" applyAlignment="1">
      <alignment horizontal="right" vertical="center"/>
    </xf>
    <xf numFmtId="46" fontId="53" fillId="0" borderId="59" xfId="0" applyNumberFormat="1" applyFont="1" applyFill="1" applyBorder="1" applyAlignment="1">
      <alignment horizontal="right" vertical="center"/>
    </xf>
    <xf numFmtId="46" fontId="55" fillId="0" borderId="6" xfId="0" applyNumberFormat="1" applyFont="1" applyFill="1" applyBorder="1" applyAlignment="1">
      <alignment horizontal="right" vertical="center"/>
    </xf>
    <xf numFmtId="0" fontId="39" fillId="6" borderId="46" xfId="0" applyFont="1" applyFill="1" applyBorder="1" applyAlignment="1">
      <alignment horizontal="right" vertical="center"/>
    </xf>
    <xf numFmtId="0" fontId="39" fillId="6" borderId="30" xfId="0" applyFont="1" applyFill="1" applyBorder="1" applyAlignment="1">
      <alignment horizontal="right" vertical="center"/>
    </xf>
    <xf numFmtId="0" fontId="39" fillId="6" borderId="54" xfId="0" applyFont="1" applyFill="1" applyBorder="1" applyAlignment="1">
      <alignment horizontal="right" vertical="center"/>
    </xf>
    <xf numFmtId="0" fontId="39" fillId="6" borderId="39" xfId="0" applyFont="1" applyFill="1" applyBorder="1" applyAlignment="1">
      <alignment horizontal="right" vertical="center"/>
    </xf>
    <xf numFmtId="0" fontId="41" fillId="8" borderId="20" xfId="0" applyFont="1" applyFill="1" applyBorder="1" applyAlignment="1">
      <alignment vertical="center"/>
    </xf>
    <xf numFmtId="0" fontId="41" fillId="8" borderId="3" xfId="0" applyFont="1" applyFill="1" applyBorder="1" applyAlignment="1">
      <alignment vertical="center"/>
    </xf>
    <xf numFmtId="0" fontId="41" fillId="8" borderId="10" xfId="0" applyFont="1" applyFill="1" applyBorder="1" applyAlignment="1">
      <alignment vertical="center"/>
    </xf>
    <xf numFmtId="0" fontId="41" fillId="8" borderId="61" xfId="0" applyFont="1" applyFill="1" applyBorder="1" applyAlignment="1">
      <alignment vertical="center"/>
    </xf>
    <xf numFmtId="46" fontId="41" fillId="8" borderId="20" xfId="0" applyNumberFormat="1" applyFont="1" applyFill="1" applyBorder="1" applyAlignment="1">
      <alignment vertical="center"/>
    </xf>
    <xf numFmtId="0" fontId="41" fillId="8" borderId="21" xfId="0" applyFont="1" applyFill="1" applyBorder="1" applyAlignment="1">
      <alignment vertical="center"/>
    </xf>
    <xf numFmtId="0" fontId="41" fillId="8" borderId="29" xfId="0" applyFont="1" applyFill="1" applyBorder="1" applyAlignment="1">
      <alignment vertical="center"/>
    </xf>
    <xf numFmtId="0" fontId="41" fillId="8" borderId="37" xfId="0" applyFont="1" applyFill="1" applyBorder="1" applyAlignment="1">
      <alignment vertical="center"/>
    </xf>
    <xf numFmtId="0" fontId="41" fillId="8" borderId="7" xfId="0" applyFont="1" applyFill="1" applyBorder="1" applyAlignment="1">
      <alignment vertical="center"/>
    </xf>
    <xf numFmtId="0" fontId="42" fillId="9" borderId="20" xfId="0" applyFont="1" applyFill="1" applyBorder="1" applyAlignment="1">
      <alignment vertical="center"/>
    </xf>
    <xf numFmtId="0" fontId="42" fillId="9" borderId="21" xfId="0" applyFont="1" applyFill="1" applyBorder="1" applyAlignment="1">
      <alignment vertical="center"/>
    </xf>
    <xf numFmtId="0" fontId="42" fillId="9" borderId="29" xfId="0" applyFont="1" applyFill="1" applyBorder="1" applyAlignment="1">
      <alignment vertical="center"/>
    </xf>
    <xf numFmtId="0" fontId="42" fillId="9" borderId="37" xfId="0" applyFont="1" applyFill="1" applyBorder="1" applyAlignment="1">
      <alignment vertical="center"/>
    </xf>
    <xf numFmtId="0" fontId="42" fillId="9" borderId="7" xfId="0" applyFont="1" applyFill="1" applyBorder="1" applyAlignment="1">
      <alignment vertical="center"/>
    </xf>
    <xf numFmtId="0" fontId="42" fillId="9" borderId="3" xfId="0" applyFont="1" applyFill="1" applyBorder="1" applyAlignment="1">
      <alignment vertical="center"/>
    </xf>
    <xf numFmtId="0" fontId="42" fillId="9" borderId="10" xfId="0" applyFont="1" applyFill="1" applyBorder="1" applyAlignment="1">
      <alignment vertical="center"/>
    </xf>
    <xf numFmtId="46" fontId="42" fillId="9" borderId="20" xfId="0" applyNumberFormat="1" applyFont="1" applyFill="1" applyBorder="1" applyAlignment="1">
      <alignment vertical="center"/>
    </xf>
    <xf numFmtId="0" fontId="42" fillId="9" borderId="61" xfId="0" applyFont="1" applyFill="1" applyBorder="1" applyAlignment="1">
      <alignment vertical="center"/>
    </xf>
    <xf numFmtId="0" fontId="37" fillId="5" borderId="22" xfId="0" applyFont="1" applyFill="1" applyBorder="1" applyAlignment="1">
      <alignment vertical="center"/>
    </xf>
    <xf numFmtId="0" fontId="37" fillId="0" borderId="28" xfId="0" applyFont="1" applyFill="1" applyBorder="1" applyAlignment="1">
      <alignment horizontal="right" vertical="center"/>
    </xf>
    <xf numFmtId="0" fontId="37" fillId="0" borderId="28" xfId="0" applyFont="1" applyFill="1" applyBorder="1" applyAlignment="1">
      <alignment vertical="center"/>
    </xf>
    <xf numFmtId="0" fontId="37" fillId="0" borderId="48" xfId="0" applyFont="1" applyFill="1" applyBorder="1" applyAlignment="1">
      <alignment horizontal="right" vertical="center"/>
    </xf>
    <xf numFmtId="0" fontId="37" fillId="0" borderId="22" xfId="0" applyFont="1" applyFill="1" applyBorder="1" applyAlignment="1">
      <alignment horizontal="right" vertical="center"/>
    </xf>
    <xf numFmtId="0" fontId="37" fillId="0" borderId="38" xfId="0" applyFont="1" applyFill="1" applyBorder="1" applyAlignment="1">
      <alignment vertical="center"/>
    </xf>
    <xf numFmtId="0" fontId="37" fillId="0" borderId="42" xfId="0" applyFont="1" applyFill="1" applyBorder="1" applyAlignment="1">
      <alignment horizontal="right" vertical="center"/>
    </xf>
    <xf numFmtId="0" fontId="39" fillId="6" borderId="42" xfId="0" applyFont="1" applyFill="1" applyBorder="1" applyAlignment="1">
      <alignment vertical="center"/>
    </xf>
    <xf numFmtId="0" fontId="39" fillId="6" borderId="28" xfId="0" applyFont="1" applyFill="1" applyBorder="1" applyAlignment="1">
      <alignment vertical="center"/>
    </xf>
    <xf numFmtId="0" fontId="39" fillId="6" borderId="48" xfId="0" applyFont="1" applyFill="1" applyBorder="1" applyAlignment="1">
      <alignment vertical="center"/>
    </xf>
    <xf numFmtId="0" fontId="39" fillId="6" borderId="38" xfId="0" applyFont="1" applyFill="1" applyBorder="1" applyAlignment="1">
      <alignment vertical="center"/>
    </xf>
    <xf numFmtId="0" fontId="58" fillId="0" borderId="28" xfId="0" applyFont="1" applyBorder="1" applyAlignment="1">
      <alignment vertical="center"/>
    </xf>
    <xf numFmtId="0" fontId="58" fillId="0" borderId="48" xfId="0" applyFont="1" applyBorder="1" applyAlignment="1">
      <alignment vertical="center"/>
    </xf>
    <xf numFmtId="0" fontId="58" fillId="0" borderId="22" xfId="0" applyFont="1" applyBorder="1" applyAlignment="1">
      <alignment vertical="center"/>
    </xf>
    <xf numFmtId="0" fontId="58" fillId="0" borderId="38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5" xfId="0" applyFont="1" applyBorder="1" applyAlignment="1">
      <alignment vertical="center"/>
    </xf>
    <xf numFmtId="0" fontId="17" fillId="3" borderId="81" xfId="0" applyFont="1" applyFill="1" applyBorder="1" applyAlignment="1">
      <alignment horizontal="center" vertical="center" wrapText="1"/>
    </xf>
    <xf numFmtId="0" fontId="17" fillId="3" borderId="82" xfId="0" applyFont="1" applyFill="1" applyBorder="1" applyAlignment="1">
      <alignment horizontal="center" vertical="center" wrapText="1"/>
    </xf>
    <xf numFmtId="0" fontId="17" fillId="3" borderId="83" xfId="0" applyFont="1" applyFill="1" applyBorder="1" applyAlignment="1">
      <alignment horizontal="center" vertical="center" wrapText="1"/>
    </xf>
    <xf numFmtId="0" fontId="40" fillId="5" borderId="80" xfId="0" applyFont="1" applyFill="1" applyBorder="1" applyAlignment="1">
      <alignment vertical="center"/>
    </xf>
    <xf numFmtId="0" fontId="40" fillId="5" borderId="81" xfId="0" applyFont="1" applyFill="1" applyBorder="1" applyAlignment="1">
      <alignment vertical="center"/>
    </xf>
    <xf numFmtId="0" fontId="40" fillId="5" borderId="84" xfId="0" applyFont="1" applyFill="1" applyBorder="1" applyAlignment="1">
      <alignment vertical="center"/>
    </xf>
    <xf numFmtId="0" fontId="40" fillId="5" borderId="85" xfId="0" applyFont="1" applyFill="1" applyBorder="1" applyAlignment="1">
      <alignment vertical="center"/>
    </xf>
    <xf numFmtId="0" fontId="24" fillId="3" borderId="83" xfId="0" applyFont="1" applyFill="1" applyBorder="1" applyAlignment="1">
      <alignment horizontal="center" vertical="center" wrapText="1"/>
    </xf>
    <xf numFmtId="0" fontId="40" fillId="5" borderId="86" xfId="0" applyFont="1" applyFill="1" applyBorder="1" applyAlignment="1">
      <alignment vertical="center"/>
    </xf>
    <xf numFmtId="0" fontId="40" fillId="5" borderId="87" xfId="0" applyFont="1" applyFill="1" applyBorder="1" applyAlignment="1">
      <alignment vertical="center"/>
    </xf>
    <xf numFmtId="46" fontId="40" fillId="5" borderId="87" xfId="0" applyNumberFormat="1" applyFont="1" applyFill="1" applyBorder="1" applyAlignment="1">
      <alignment vertical="center"/>
    </xf>
    <xf numFmtId="0" fontId="24" fillId="3" borderId="84" xfId="0" applyFont="1" applyFill="1" applyBorder="1" applyAlignment="1">
      <alignment horizontal="center" vertical="center" wrapText="1"/>
    </xf>
    <xf numFmtId="0" fontId="24" fillId="3" borderId="82" xfId="0" applyFont="1" applyFill="1" applyBorder="1" applyAlignment="1">
      <alignment horizontal="center" vertical="center" wrapText="1"/>
    </xf>
    <xf numFmtId="0" fontId="40" fillId="5" borderId="88" xfId="0" applyFont="1" applyFill="1" applyBorder="1" applyAlignment="1">
      <alignment vertical="center"/>
    </xf>
    <xf numFmtId="0" fontId="40" fillId="5" borderId="89" xfId="0" applyFont="1" applyFill="1" applyBorder="1" applyAlignment="1">
      <alignment vertical="center"/>
    </xf>
    <xf numFmtId="0" fontId="40" fillId="5" borderId="90" xfId="0" applyFont="1" applyFill="1" applyBorder="1" applyAlignment="1">
      <alignment vertical="center"/>
    </xf>
    <xf numFmtId="0" fontId="40" fillId="5" borderId="82" xfId="0" applyFont="1" applyFill="1" applyBorder="1" applyAlignment="1">
      <alignment vertical="center"/>
    </xf>
    <xf numFmtId="0" fontId="40" fillId="0" borderId="88" xfId="0" applyFont="1" applyFill="1" applyBorder="1" applyAlignment="1">
      <alignment vertical="center"/>
    </xf>
    <xf numFmtId="0" fontId="40" fillId="0" borderId="89" xfId="0" applyFont="1" applyFill="1" applyBorder="1" applyAlignment="1">
      <alignment vertical="center"/>
    </xf>
    <xf numFmtId="0" fontId="40" fillId="0" borderId="90" xfId="0" applyFont="1" applyFill="1" applyBorder="1" applyAlignment="1">
      <alignment vertical="center"/>
    </xf>
    <xf numFmtId="0" fontId="27" fillId="0" borderId="28" xfId="0" applyFont="1" applyFill="1" applyBorder="1" applyAlignment="1">
      <alignment horizontal="left" vertical="center"/>
    </xf>
    <xf numFmtId="0" fontId="27" fillId="0" borderId="48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38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left" vertical="center"/>
    </xf>
    <xf numFmtId="0" fontId="27" fillId="0" borderId="74" xfId="0" applyFont="1" applyFill="1" applyBorder="1" applyAlignment="1">
      <alignment horizontal="left" vertical="center"/>
    </xf>
    <xf numFmtId="0" fontId="38" fillId="0" borderId="54" xfId="0" applyFont="1" applyFill="1" applyBorder="1" applyAlignment="1">
      <alignment horizontal="right" vertical="center"/>
    </xf>
    <xf numFmtId="0" fontId="38" fillId="0" borderId="23" xfId="0" applyFont="1" applyBorder="1" applyAlignment="1">
      <alignment horizontal="right" vertical="center"/>
    </xf>
    <xf numFmtId="0" fontId="38" fillId="0" borderId="20" xfId="0" applyFont="1" applyBorder="1" applyAlignment="1">
      <alignment horizontal="right" vertical="center"/>
    </xf>
    <xf numFmtId="0" fontId="38" fillId="0" borderId="32" xfId="0" applyFont="1" applyBorder="1" applyAlignment="1">
      <alignment horizontal="right" vertical="center"/>
    </xf>
    <xf numFmtId="0" fontId="38" fillId="0" borderId="36" xfId="0" applyFont="1" applyBorder="1" applyAlignment="1">
      <alignment horizontal="right" vertical="center"/>
    </xf>
  </cellXfs>
  <cellStyles count="1">
    <cellStyle name="Normal" xfId="0" builtinId="0"/>
  </cellStyles>
  <dxfs count="113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400052</xdr:colOff>
      <xdr:row>0</xdr:row>
      <xdr:rowOff>105334</xdr:rowOff>
    </xdr:from>
    <xdr:to>
      <xdr:col>1</xdr:col>
      <xdr:colOff>924149</xdr:colOff>
      <xdr:row>3</xdr:row>
      <xdr:rowOff>75694</xdr:rowOff>
    </xdr:to>
    <xdr:pic>
      <xdr:nvPicPr>
        <xdr:cNvPr id="3" name="Picture 15" descr="final-01-0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2" y="0"/>
          <a:ext cx="1796637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2021%20MESES/07%20JULIO/Informe%202021%20Estatal%20Tres%20Sedes%202021%20modificaciones%2036%25_jul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TADISTICA%20TJO\Anual%20estatal\D_Estad&#237;sticas_2019__%20Anual%20Estatal%20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_ D) E) F)"/>
      <sheetName val="A) Juicios Orales ALTA"/>
      <sheetName val="B) Delitos graves_no graves"/>
      <sheetName val="C) Legalidad_ilegalidad CDeten"/>
      <sheetName val="E) Juicios Concluídos Sentencia"/>
      <sheetName val="SENTENCIAS P. ABREVIADO"/>
      <sheetName val="VICTIMA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tadísticaGral"/>
      <sheetName val="NOV2019"/>
      <sheetName val="DELITOS Generales"/>
      <sheetName val="CD_Leg-Ileg"/>
      <sheetName val="CDelitoyVAP"/>
      <sheetName val="Audiencias prog-celeb"/>
      <sheetName val="Aud_duración JC´s)"/>
      <sheetName val="JOxDelito"/>
      <sheetName val="Aud_duración JOral"/>
      <sheetName val="ESTADISTICA JO"/>
      <sheetName val="SENTENCIAS JO_ok"/>
      <sheetName val="AbreviadosxDelito"/>
      <sheetName val="Comparativo_causas"/>
      <sheetName val="AR"/>
      <sheetName val="SuspCondicionalProceso"/>
      <sheetName val="Sobreseimientos_delito"/>
      <sheetName val="AcdoRepxDelito"/>
      <sheetName val="VICTIMAS"/>
      <sheetName val="GENERALES_IMPUT"/>
      <sheetName val="MedCaut"/>
      <sheetName val="MedCaut CN"/>
      <sheetName val="CasacionXX"/>
      <sheetName val="ApelacionesXX"/>
      <sheetName val="AMPAROS XX"/>
      <sheetName val="Hoja1"/>
    </sheetNames>
    <sheetDataSet>
      <sheetData sheetId="0">
        <row r="32">
          <cell r="F32" t="str">
            <v>OCTUBRE 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P12">
            <v>1290</v>
          </cell>
        </row>
      </sheetData>
      <sheetData sheetId="19">
        <row r="13">
          <cell r="P13">
            <v>0</v>
          </cell>
        </row>
      </sheetData>
      <sheetData sheetId="20">
        <row r="19">
          <cell r="P19">
            <v>1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XEY165"/>
  <sheetViews>
    <sheetView showGridLines="0" tabSelected="1" zoomScaleNormal="100" zoomScaleSheetLayoutView="93" zoomScalePageLayoutView="115" workbookViewId="0">
      <pane xSplit="3" ySplit="9" topLeftCell="D67" activePane="bottomRight" state="frozen"/>
      <selection pane="topRight" activeCell="D1" sqref="D1"/>
      <selection pane="bottomLeft" activeCell="A10" sqref="A10"/>
      <selection pane="bottomRight" activeCell="L62" sqref="L62"/>
    </sheetView>
  </sheetViews>
  <sheetFormatPr baseColWidth="10" defaultColWidth="11.44140625" defaultRowHeight="15" x14ac:dyDescent="0.25"/>
  <cols>
    <col min="1" max="1" width="4.21875" style="22" customWidth="1"/>
    <col min="2" max="2" width="48.44140625" style="4" customWidth="1"/>
    <col min="3" max="3" width="45.5546875" style="4" customWidth="1"/>
    <col min="4" max="4" width="12.6640625" style="596" customWidth="1"/>
    <col min="5" max="5" width="12.6640625" style="597" customWidth="1"/>
    <col min="6" max="6" width="12.6640625" style="598" customWidth="1"/>
    <col min="7" max="7" width="12.6640625" style="596" customWidth="1"/>
    <col min="8" max="8" width="12.6640625" style="597" customWidth="1"/>
    <col min="9" max="9" width="12.6640625" style="599" customWidth="1"/>
    <col min="10" max="10" width="12.6640625" style="596" customWidth="1"/>
    <col min="11" max="11" width="12.6640625" style="597" customWidth="1"/>
    <col min="12" max="12" width="12.6640625" style="599" customWidth="1"/>
    <col min="13" max="13" width="12.6640625" style="600" customWidth="1"/>
    <col min="14" max="14" width="12.6640625" style="601" customWidth="1"/>
    <col min="15" max="15" width="12.6640625" style="602" customWidth="1"/>
    <col min="16" max="16" width="12.6640625" style="600" hidden="1" customWidth="1"/>
    <col min="17" max="17" width="12.6640625" style="601" hidden="1" customWidth="1"/>
    <col min="18" max="18" width="12.6640625" style="602" hidden="1" customWidth="1"/>
    <col min="19" max="19" width="12.6640625" style="600" hidden="1" customWidth="1"/>
    <col min="20" max="20" width="12.6640625" style="601" hidden="1" customWidth="1"/>
    <col min="21" max="21" width="12.6640625" style="602" hidden="1" customWidth="1"/>
    <col min="22" max="22" width="11.109375" style="603" hidden="1" customWidth="1"/>
    <col min="23" max="23" width="9.6640625" style="604" hidden="1" customWidth="1"/>
    <col min="24" max="24" width="9.6640625" style="605" hidden="1" customWidth="1"/>
    <col min="25" max="25" width="9.6640625" style="606" hidden="1" customWidth="1"/>
    <col min="26" max="26" width="9.6640625" style="607" hidden="1" customWidth="1"/>
    <col min="27" max="27" width="9.6640625" style="608" hidden="1" customWidth="1"/>
    <col min="28" max="28" width="9.6640625" style="600" hidden="1" customWidth="1"/>
    <col min="29" max="29" width="9.6640625" style="601" hidden="1" customWidth="1"/>
    <col min="30" max="30" width="10.44140625" style="602" hidden="1" customWidth="1"/>
    <col min="31" max="31" width="9.6640625" style="600" hidden="1" customWidth="1"/>
    <col min="32" max="32" width="9.6640625" style="609" hidden="1" customWidth="1"/>
    <col min="33" max="33" width="9.6640625" style="608" hidden="1" customWidth="1"/>
    <col min="34" max="34" width="9.6640625" style="610" hidden="1" customWidth="1"/>
    <col min="35" max="35" width="9.6640625" style="611" hidden="1" customWidth="1"/>
    <col min="36" max="36" width="9.6640625" style="612" hidden="1" customWidth="1"/>
    <col min="37" max="37" width="9.6640625" style="610" hidden="1" customWidth="1"/>
    <col min="38" max="38" width="8.33203125" style="611" hidden="1" customWidth="1"/>
    <col min="39" max="39" width="7.6640625" style="612" hidden="1" customWidth="1"/>
    <col min="40" max="40" width="13.5546875" style="612" customWidth="1"/>
    <col min="41" max="41" width="14.44140625" style="613" customWidth="1"/>
    <col min="42" max="42" width="13.5546875" style="611" customWidth="1"/>
    <col min="43" max="43" width="12.33203125" style="614" customWidth="1"/>
    <col min="44" max="44" width="12.5546875" style="615" customWidth="1"/>
    <col min="45" max="45" width="12.33203125" style="616" customWidth="1"/>
    <col min="46" max="46" width="16.33203125" style="617" customWidth="1"/>
    <col min="47" max="16384" width="11.44140625" style="4"/>
  </cols>
  <sheetData>
    <row r="1" spans="1:46" ht="42" hidden="1" customHeight="1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9.5" hidden="1" customHeight="1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46.5" hidden="1" customHeight="1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20.25" hidden="1" customHeight="1" x14ac:dyDescent="0.3">
      <c r="A4" s="5"/>
      <c r="B4" s="6"/>
      <c r="C4" s="6"/>
      <c r="D4" s="7"/>
      <c r="E4" s="8"/>
      <c r="F4" s="9"/>
      <c r="G4" s="7"/>
      <c r="H4" s="8"/>
      <c r="I4" s="10"/>
      <c r="J4" s="7"/>
      <c r="K4" s="8"/>
      <c r="L4" s="10"/>
      <c r="M4" s="11"/>
      <c r="N4" s="12"/>
      <c r="O4" s="13"/>
      <c r="P4" s="11"/>
      <c r="Q4" s="12"/>
      <c r="R4" s="13"/>
      <c r="S4" s="11"/>
      <c r="T4" s="12"/>
      <c r="U4" s="13"/>
      <c r="V4" s="11"/>
      <c r="W4" s="12"/>
      <c r="X4" s="13"/>
      <c r="Y4" s="14"/>
      <c r="Z4" s="15"/>
      <c r="AA4" s="16"/>
      <c r="AB4" s="11"/>
      <c r="AC4" s="12"/>
      <c r="AD4" s="13"/>
      <c r="AE4" s="11"/>
      <c r="AF4" s="17"/>
      <c r="AG4" s="16"/>
      <c r="AH4" s="11"/>
      <c r="AI4" s="12"/>
      <c r="AJ4" s="13"/>
      <c r="AK4" s="11"/>
      <c r="AL4" s="12" t="s">
        <v>1</v>
      </c>
      <c r="AM4" s="13"/>
      <c r="AN4" s="13"/>
      <c r="AO4" s="18"/>
      <c r="AP4" s="12"/>
      <c r="AQ4" s="19"/>
      <c r="AR4" s="20"/>
      <c r="AS4" s="21"/>
      <c r="AT4" s="6"/>
    </row>
    <row r="5" spans="1:46" ht="18" hidden="1" customHeight="1" x14ac:dyDescent="0.3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23.25" hidden="1" customHeight="1" x14ac:dyDescent="0.3"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ht="25.2" customHeight="1" thickBot="1" x14ac:dyDescent="0.3">
      <c r="B7" s="28" t="s">
        <v>3</v>
      </c>
      <c r="C7" s="29"/>
      <c r="D7" s="30" t="s">
        <v>4</v>
      </c>
      <c r="E7" s="31"/>
      <c r="F7" s="31"/>
      <c r="G7" s="30" t="s">
        <v>5</v>
      </c>
      <c r="H7" s="31"/>
      <c r="I7" s="31"/>
      <c r="J7" s="30" t="s">
        <v>6</v>
      </c>
      <c r="K7" s="31"/>
      <c r="L7" s="32"/>
      <c r="M7" s="31" t="s">
        <v>7</v>
      </c>
      <c r="N7" s="31"/>
      <c r="O7" s="31"/>
      <c r="P7" s="30" t="s">
        <v>8</v>
      </c>
      <c r="Q7" s="31"/>
      <c r="R7" s="32"/>
      <c r="S7" s="30" t="s">
        <v>9</v>
      </c>
      <c r="T7" s="31"/>
      <c r="U7" s="32"/>
      <c r="V7" s="30" t="s">
        <v>10</v>
      </c>
      <c r="W7" s="31"/>
      <c r="X7" s="32"/>
      <c r="Y7" s="30" t="s">
        <v>11</v>
      </c>
      <c r="Z7" s="31"/>
      <c r="AA7" s="32"/>
      <c r="AB7" s="30" t="s">
        <v>12</v>
      </c>
      <c r="AC7" s="31"/>
      <c r="AD7" s="32"/>
      <c r="AE7" s="30" t="s">
        <v>13</v>
      </c>
      <c r="AF7" s="31"/>
      <c r="AG7" s="32"/>
      <c r="AH7" s="30" t="s">
        <v>14</v>
      </c>
      <c r="AI7" s="31"/>
      <c r="AJ7" s="32"/>
      <c r="AK7" s="30" t="s">
        <v>15</v>
      </c>
      <c r="AL7" s="31"/>
      <c r="AM7" s="31"/>
      <c r="AN7" s="675" t="s">
        <v>16</v>
      </c>
      <c r="AO7" s="34" t="s">
        <v>17</v>
      </c>
      <c r="AP7" s="35" t="s">
        <v>18</v>
      </c>
      <c r="AQ7" s="36" t="s">
        <v>17</v>
      </c>
      <c r="AR7" s="37" t="s">
        <v>19</v>
      </c>
      <c r="AS7" s="38" t="s">
        <v>17</v>
      </c>
      <c r="AT7" s="33" t="s">
        <v>139</v>
      </c>
    </row>
    <row r="8" spans="1:46" ht="25.95" customHeight="1" thickBot="1" x14ac:dyDescent="0.3">
      <c r="B8" s="39"/>
      <c r="C8" s="40"/>
      <c r="D8" s="41" t="s">
        <v>20</v>
      </c>
      <c r="E8" s="42" t="s">
        <v>21</v>
      </c>
      <c r="F8" s="43" t="s">
        <v>22</v>
      </c>
      <c r="G8" s="41" t="s">
        <v>20</v>
      </c>
      <c r="H8" s="42" t="s">
        <v>21</v>
      </c>
      <c r="I8" s="44" t="s">
        <v>22</v>
      </c>
      <c r="J8" s="41" t="s">
        <v>20</v>
      </c>
      <c r="K8" s="42" t="s">
        <v>21</v>
      </c>
      <c r="L8" s="45" t="s">
        <v>22</v>
      </c>
      <c r="M8" s="46" t="s">
        <v>20</v>
      </c>
      <c r="N8" s="42" t="s">
        <v>21</v>
      </c>
      <c r="O8" s="45" t="s">
        <v>22</v>
      </c>
      <c r="P8" s="41" t="s">
        <v>20</v>
      </c>
      <c r="Q8" s="42" t="s">
        <v>21</v>
      </c>
      <c r="R8" s="45" t="s">
        <v>22</v>
      </c>
      <c r="S8" s="41" t="s">
        <v>20</v>
      </c>
      <c r="T8" s="42" t="s">
        <v>21</v>
      </c>
      <c r="U8" s="45" t="s">
        <v>22</v>
      </c>
      <c r="V8" s="41" t="s">
        <v>20</v>
      </c>
      <c r="W8" s="42" t="s">
        <v>21</v>
      </c>
      <c r="X8" s="45" t="s">
        <v>22</v>
      </c>
      <c r="Y8" s="41" t="s">
        <v>20</v>
      </c>
      <c r="Z8" s="42" t="s">
        <v>21</v>
      </c>
      <c r="AA8" s="45" t="s">
        <v>22</v>
      </c>
      <c r="AB8" s="41" t="s">
        <v>20</v>
      </c>
      <c r="AC8" s="42" t="s">
        <v>21</v>
      </c>
      <c r="AD8" s="45" t="s">
        <v>22</v>
      </c>
      <c r="AE8" s="41" t="s">
        <v>20</v>
      </c>
      <c r="AF8" s="42" t="s">
        <v>21</v>
      </c>
      <c r="AG8" s="45" t="s">
        <v>22</v>
      </c>
      <c r="AH8" s="41" t="s">
        <v>20</v>
      </c>
      <c r="AI8" s="42" t="s">
        <v>21</v>
      </c>
      <c r="AJ8" s="45" t="s">
        <v>22</v>
      </c>
      <c r="AK8" s="41" t="s">
        <v>20</v>
      </c>
      <c r="AL8" s="42" t="s">
        <v>21</v>
      </c>
      <c r="AM8" s="44" t="s">
        <v>22</v>
      </c>
      <c r="AN8" s="676"/>
      <c r="AO8" s="48"/>
      <c r="AP8" s="49"/>
      <c r="AQ8" s="50"/>
      <c r="AR8" s="51"/>
      <c r="AS8" s="52"/>
      <c r="AT8" s="47"/>
    </row>
    <row r="9" spans="1:46" ht="37.5" customHeight="1" thickBot="1" x14ac:dyDescent="0.3">
      <c r="B9" s="53" t="s">
        <v>23</v>
      </c>
      <c r="C9" s="54"/>
      <c r="D9" s="55" t="s">
        <v>4</v>
      </c>
      <c r="E9" s="56" t="s">
        <v>4</v>
      </c>
      <c r="F9" s="57" t="s">
        <v>4</v>
      </c>
      <c r="G9" s="55" t="s">
        <v>5</v>
      </c>
      <c r="H9" s="56" t="s">
        <v>5</v>
      </c>
      <c r="I9" s="58" t="s">
        <v>5</v>
      </c>
      <c r="J9" s="55" t="s">
        <v>6</v>
      </c>
      <c r="K9" s="59" t="s">
        <v>6</v>
      </c>
      <c r="L9" s="60" t="s">
        <v>6</v>
      </c>
      <c r="M9" s="55" t="s">
        <v>7</v>
      </c>
      <c r="N9" s="59" t="s">
        <v>7</v>
      </c>
      <c r="O9" s="60" t="s">
        <v>7</v>
      </c>
      <c r="P9" s="61" t="s">
        <v>8</v>
      </c>
      <c r="Q9" s="59" t="s">
        <v>8</v>
      </c>
      <c r="R9" s="58" t="s">
        <v>8</v>
      </c>
      <c r="S9" s="62" t="s">
        <v>9</v>
      </c>
      <c r="T9" s="59" t="s">
        <v>9</v>
      </c>
      <c r="U9" s="60" t="s">
        <v>9</v>
      </c>
      <c r="V9" s="62" t="s">
        <v>10</v>
      </c>
      <c r="W9" s="59" t="s">
        <v>10</v>
      </c>
      <c r="X9" s="60" t="s">
        <v>10</v>
      </c>
      <c r="Y9" s="63" t="s">
        <v>11</v>
      </c>
      <c r="Z9" s="64" t="s">
        <v>11</v>
      </c>
      <c r="AA9" s="65" t="s">
        <v>11</v>
      </c>
      <c r="AB9" s="66" t="s">
        <v>12</v>
      </c>
      <c r="AC9" s="67" t="s">
        <v>12</v>
      </c>
      <c r="AD9" s="68" t="s">
        <v>12</v>
      </c>
      <c r="AE9" s="69" t="s">
        <v>24</v>
      </c>
      <c r="AF9" s="64" t="s">
        <v>24</v>
      </c>
      <c r="AG9" s="60" t="s">
        <v>24</v>
      </c>
      <c r="AH9" s="69" t="s">
        <v>25</v>
      </c>
      <c r="AI9" s="64" t="s">
        <v>25</v>
      </c>
      <c r="AJ9" s="60" t="s">
        <v>25</v>
      </c>
      <c r="AK9" s="69" t="s">
        <v>26</v>
      </c>
      <c r="AL9" s="64" t="s">
        <v>26</v>
      </c>
      <c r="AM9" s="58" t="s">
        <v>26</v>
      </c>
      <c r="AN9" s="677"/>
      <c r="AO9" s="71"/>
      <c r="AP9" s="72"/>
      <c r="AQ9" s="73"/>
      <c r="AR9" s="74"/>
      <c r="AS9" s="75"/>
      <c r="AT9" s="70"/>
    </row>
    <row r="10" spans="1:46" s="94" customFormat="1" ht="15.75" customHeight="1" thickBot="1" x14ac:dyDescent="0.3">
      <c r="A10" s="76"/>
      <c r="B10" s="77" t="s">
        <v>27</v>
      </c>
      <c r="C10" s="78" t="s">
        <v>28</v>
      </c>
      <c r="D10" s="79">
        <v>91</v>
      </c>
      <c r="E10" s="80">
        <v>37</v>
      </c>
      <c r="F10" s="81">
        <v>47</v>
      </c>
      <c r="G10" s="82">
        <v>114</v>
      </c>
      <c r="H10" s="83">
        <v>39</v>
      </c>
      <c r="I10" s="84">
        <v>57</v>
      </c>
      <c r="J10" s="79">
        <v>164</v>
      </c>
      <c r="K10" s="83">
        <v>51</v>
      </c>
      <c r="L10" s="85">
        <v>61</v>
      </c>
      <c r="M10" s="86">
        <v>129</v>
      </c>
      <c r="N10" s="87">
        <v>50</v>
      </c>
      <c r="O10" s="88">
        <v>77</v>
      </c>
      <c r="P10" s="89"/>
      <c r="Q10" s="87"/>
      <c r="R10" s="88"/>
      <c r="S10" s="89"/>
      <c r="T10" s="87"/>
      <c r="U10" s="88"/>
      <c r="V10" s="89"/>
      <c r="W10" s="87"/>
      <c r="X10" s="88"/>
      <c r="Y10" s="87"/>
      <c r="Z10" s="88"/>
      <c r="AA10" s="87"/>
      <c r="AB10" s="87"/>
      <c r="AC10" s="88"/>
      <c r="AD10" s="87"/>
      <c r="AE10" s="87"/>
      <c r="AF10" s="88"/>
      <c r="AG10" s="87"/>
      <c r="AH10" s="87"/>
      <c r="AI10" s="88"/>
      <c r="AJ10" s="87"/>
      <c r="AK10" s="87"/>
      <c r="AL10" s="88"/>
      <c r="AM10" s="658"/>
      <c r="AN10" s="678">
        <f>D10+G10+J10+M10+P10+S10+V10+Y10+AB10+AE10+AH10+AK10</f>
        <v>498</v>
      </c>
      <c r="AO10" s="90">
        <f>AN10/AT10</f>
        <v>0.5430752453653217</v>
      </c>
      <c r="AP10" s="640">
        <f>E10+H10+K10+N10+Q10+T10+W10+Z10+AC10+AF10+AI10+AL10</f>
        <v>177</v>
      </c>
      <c r="AQ10" s="91">
        <f>AP10/AT10</f>
        <v>0.193020719738277</v>
      </c>
      <c r="AR10" s="649">
        <f>F10+I10+L10+O10+R10+U10+X10+AA10+AD10+AG10+AJ10+AM10</f>
        <v>242</v>
      </c>
      <c r="AS10" s="92">
        <f>AR10/AT10</f>
        <v>0.2639040348964013</v>
      </c>
      <c r="AT10" s="93">
        <f>SUM(D10:AM10)</f>
        <v>917</v>
      </c>
    </row>
    <row r="11" spans="1:46" s="94" customFormat="1" ht="15.75" customHeight="1" thickBot="1" x14ac:dyDescent="0.3">
      <c r="A11" s="76"/>
      <c r="B11" s="95"/>
      <c r="C11" s="96" t="s">
        <v>29</v>
      </c>
      <c r="D11" s="97">
        <v>0</v>
      </c>
      <c r="E11" s="98">
        <v>5</v>
      </c>
      <c r="F11" s="99">
        <v>0</v>
      </c>
      <c r="G11" s="97">
        <v>6</v>
      </c>
      <c r="H11" s="100">
        <v>2</v>
      </c>
      <c r="I11" s="101">
        <v>3</v>
      </c>
      <c r="J11" s="97">
        <v>15</v>
      </c>
      <c r="K11" s="100">
        <v>9</v>
      </c>
      <c r="L11" s="102">
        <v>5</v>
      </c>
      <c r="M11" s="103">
        <v>4</v>
      </c>
      <c r="N11" s="100">
        <v>7</v>
      </c>
      <c r="O11" s="102">
        <v>13</v>
      </c>
      <c r="P11" s="97"/>
      <c r="Q11" s="100"/>
      <c r="R11" s="102"/>
      <c r="S11" s="97"/>
      <c r="T11" s="100"/>
      <c r="U11" s="102"/>
      <c r="V11" s="97"/>
      <c r="W11" s="100"/>
      <c r="X11" s="102"/>
      <c r="Y11" s="104"/>
      <c r="Z11" s="105"/>
      <c r="AA11" s="104"/>
      <c r="AB11" s="104"/>
      <c r="AC11" s="105"/>
      <c r="AD11" s="104"/>
      <c r="AE11" s="104"/>
      <c r="AF11" s="105"/>
      <c r="AG11" s="104"/>
      <c r="AH11" s="104"/>
      <c r="AI11" s="105"/>
      <c r="AJ11" s="104"/>
      <c r="AK11" s="104"/>
      <c r="AL11" s="105"/>
      <c r="AM11" s="659"/>
      <c r="AN11" s="678">
        <f>D11+G11+J11+M11+P11+S11+V11+Y11+AB11+AE11+AH11+AK11</f>
        <v>25</v>
      </c>
      <c r="AO11" s="90">
        <f t="shared" ref="AO11:AO84" si="0">AN11/AT11</f>
        <v>0.36231884057971014</v>
      </c>
      <c r="AP11" s="640">
        <f>E11+H11+K11+N11+Q11+T11+W11+Z11+AC11+AF11+AI11+AL11</f>
        <v>23</v>
      </c>
      <c r="AQ11" s="91">
        <f t="shared" ref="AQ11:AQ83" si="1">AP11/AT11</f>
        <v>0.33333333333333331</v>
      </c>
      <c r="AR11" s="649">
        <f>F11+I11+L11+O11+R11+U11+X11+AA11+AD11+AG11+AJ11+AM11</f>
        <v>21</v>
      </c>
      <c r="AS11" s="92">
        <f t="shared" ref="AS11:AS83" si="2">AR11/AT11</f>
        <v>0.30434782608695654</v>
      </c>
      <c r="AT11" s="93">
        <f>SUM(D11:AM11)</f>
        <v>69</v>
      </c>
    </row>
    <row r="12" spans="1:46" s="94" customFormat="1" ht="15.75" customHeight="1" thickBot="1" x14ac:dyDescent="0.3">
      <c r="A12" s="76"/>
      <c r="B12" s="95"/>
      <c r="C12" s="96" t="s">
        <v>30</v>
      </c>
      <c r="D12" s="97">
        <v>0</v>
      </c>
      <c r="E12" s="98">
        <v>0</v>
      </c>
      <c r="F12" s="106">
        <v>0</v>
      </c>
      <c r="G12" s="97">
        <v>5</v>
      </c>
      <c r="H12" s="98">
        <v>0</v>
      </c>
      <c r="I12" s="107">
        <v>1</v>
      </c>
      <c r="J12" s="97">
        <v>2</v>
      </c>
      <c r="K12" s="100">
        <v>0</v>
      </c>
      <c r="L12" s="102">
        <v>1</v>
      </c>
      <c r="M12" s="103">
        <v>0</v>
      </c>
      <c r="N12" s="100">
        <v>0</v>
      </c>
      <c r="O12" s="102">
        <v>0</v>
      </c>
      <c r="P12" s="97"/>
      <c r="Q12" s="100"/>
      <c r="R12" s="102"/>
      <c r="S12" s="97"/>
      <c r="T12" s="100"/>
      <c r="U12" s="102"/>
      <c r="V12" s="97"/>
      <c r="W12" s="100"/>
      <c r="X12" s="102"/>
      <c r="Y12" s="104"/>
      <c r="Z12" s="105"/>
      <c r="AA12" s="104"/>
      <c r="AB12" s="104"/>
      <c r="AC12" s="105"/>
      <c r="AD12" s="104"/>
      <c r="AE12" s="104"/>
      <c r="AF12" s="105"/>
      <c r="AG12" s="104"/>
      <c r="AH12" s="104"/>
      <c r="AI12" s="105"/>
      <c r="AJ12" s="104"/>
      <c r="AK12" s="104"/>
      <c r="AL12" s="105"/>
      <c r="AM12" s="659"/>
      <c r="AN12" s="678">
        <f>D12+G12+J12+M12+P12+S12+V12+Y12+AB12+AE12+AH12+AK12</f>
        <v>7</v>
      </c>
      <c r="AO12" s="90">
        <f t="shared" si="0"/>
        <v>0.77777777777777779</v>
      </c>
      <c r="AP12" s="640">
        <f>E12+H12+K12+N12+Q12+T12+W12+Z12+AC12+AF12+AI12+AL12</f>
        <v>0</v>
      </c>
      <c r="AQ12" s="91">
        <f t="shared" si="1"/>
        <v>0</v>
      </c>
      <c r="AR12" s="649">
        <f>F12+I12+L12+O12+R12+U12+X12+AA12+AD12+AG12+AJ12+AM12</f>
        <v>2</v>
      </c>
      <c r="AS12" s="92">
        <f t="shared" si="2"/>
        <v>0.22222222222222221</v>
      </c>
      <c r="AT12" s="93">
        <f>SUM(D12:AM12)</f>
        <v>9</v>
      </c>
    </row>
    <row r="13" spans="1:46" s="94" customFormat="1" ht="15.75" customHeight="1" thickBot="1" x14ac:dyDescent="0.3">
      <c r="A13" s="76"/>
      <c r="B13" s="95"/>
      <c r="C13" s="96" t="s">
        <v>31</v>
      </c>
      <c r="D13" s="97">
        <v>0</v>
      </c>
      <c r="E13" s="98">
        <v>0</v>
      </c>
      <c r="F13" s="108">
        <v>0</v>
      </c>
      <c r="G13" s="97">
        <v>8</v>
      </c>
      <c r="H13" s="98">
        <v>8</v>
      </c>
      <c r="I13" s="106">
        <v>1</v>
      </c>
      <c r="J13" s="97">
        <v>13</v>
      </c>
      <c r="K13" s="100">
        <v>10</v>
      </c>
      <c r="L13" s="102">
        <v>3</v>
      </c>
      <c r="M13" s="109">
        <v>5</v>
      </c>
      <c r="N13" s="110">
        <v>10</v>
      </c>
      <c r="O13" s="111">
        <v>6</v>
      </c>
      <c r="P13" s="112"/>
      <c r="Q13" s="110"/>
      <c r="R13" s="111"/>
      <c r="S13" s="112"/>
      <c r="T13" s="110"/>
      <c r="U13" s="111"/>
      <c r="V13" s="112"/>
      <c r="W13" s="110"/>
      <c r="X13" s="111"/>
      <c r="Y13" s="113"/>
      <c r="Z13" s="114"/>
      <c r="AA13" s="113"/>
      <c r="AB13" s="113"/>
      <c r="AC13" s="114"/>
      <c r="AD13" s="113"/>
      <c r="AE13" s="113"/>
      <c r="AF13" s="114"/>
      <c r="AG13" s="113"/>
      <c r="AH13" s="113"/>
      <c r="AI13" s="114"/>
      <c r="AJ13" s="113"/>
      <c r="AK13" s="113"/>
      <c r="AL13" s="114"/>
      <c r="AM13" s="660"/>
      <c r="AN13" s="678">
        <f>D13+G13+J13+M13+P13+S13+V13+Y13+AB13+AE13+AH13+AK13</f>
        <v>26</v>
      </c>
      <c r="AO13" s="90">
        <f t="shared" si="0"/>
        <v>0.40625</v>
      </c>
      <c r="AP13" s="640">
        <f>E13+H13+K13+N13+Q13+T13+W13+Z13+AC13+AF13+AI13+AL13</f>
        <v>28</v>
      </c>
      <c r="AQ13" s="91">
        <f t="shared" si="1"/>
        <v>0.4375</v>
      </c>
      <c r="AR13" s="649">
        <f>F13+I13+L13+O13+R13+U13+X13+AA13+AD13+AG13+AJ13+AM13</f>
        <v>10</v>
      </c>
      <c r="AS13" s="92">
        <f t="shared" si="2"/>
        <v>0.15625</v>
      </c>
      <c r="AT13" s="93">
        <f>SUM(D13:AM13)</f>
        <v>64</v>
      </c>
    </row>
    <row r="14" spans="1:46" s="94" customFormat="1" ht="15.75" customHeight="1" thickBot="1" x14ac:dyDescent="0.3">
      <c r="A14" s="76"/>
      <c r="B14" s="95"/>
      <c r="C14" s="96" t="s">
        <v>32</v>
      </c>
      <c r="D14" s="97">
        <v>0</v>
      </c>
      <c r="E14" s="98">
        <v>0</v>
      </c>
      <c r="F14" s="108">
        <v>0</v>
      </c>
      <c r="G14" s="97">
        <v>9</v>
      </c>
      <c r="H14" s="98">
        <v>2</v>
      </c>
      <c r="I14" s="106">
        <v>0</v>
      </c>
      <c r="J14" s="97">
        <v>7</v>
      </c>
      <c r="K14" s="100">
        <v>0</v>
      </c>
      <c r="L14" s="102">
        <v>4</v>
      </c>
      <c r="M14" s="109">
        <v>7</v>
      </c>
      <c r="N14" s="110">
        <v>4</v>
      </c>
      <c r="O14" s="111">
        <v>7</v>
      </c>
      <c r="P14" s="112"/>
      <c r="Q14" s="110"/>
      <c r="R14" s="111"/>
      <c r="S14" s="112"/>
      <c r="T14" s="110"/>
      <c r="U14" s="111"/>
      <c r="V14" s="112"/>
      <c r="W14" s="110"/>
      <c r="X14" s="111"/>
      <c r="Y14" s="113"/>
      <c r="Z14" s="114"/>
      <c r="AA14" s="113"/>
      <c r="AB14" s="113"/>
      <c r="AC14" s="114"/>
      <c r="AD14" s="113"/>
      <c r="AE14" s="113"/>
      <c r="AF14" s="114"/>
      <c r="AG14" s="113"/>
      <c r="AH14" s="113"/>
      <c r="AI14" s="114"/>
      <c r="AJ14" s="113"/>
      <c r="AK14" s="113"/>
      <c r="AL14" s="114"/>
      <c r="AM14" s="660"/>
      <c r="AN14" s="678">
        <f>D14+G14+J14+M14+P14+S14+V14+Y14+AB14+AE14+AH14+AK14</f>
        <v>23</v>
      </c>
      <c r="AO14" s="90">
        <f t="shared" si="0"/>
        <v>0.57499999999999996</v>
      </c>
      <c r="AP14" s="640">
        <f>E14+H14+K14+N14+Q14+T14+W14+Z14+AC14+AF14+AI14+AL14</f>
        <v>6</v>
      </c>
      <c r="AQ14" s="91">
        <f t="shared" si="1"/>
        <v>0.15</v>
      </c>
      <c r="AR14" s="649">
        <f>F14+I14+L14+O14+R14+U14+X14+AA14+AD14+AG14+AJ14+AM14</f>
        <v>11</v>
      </c>
      <c r="AS14" s="92">
        <f t="shared" si="2"/>
        <v>0.27500000000000002</v>
      </c>
      <c r="AT14" s="93">
        <f>SUM(D14:AM14)</f>
        <v>40</v>
      </c>
    </row>
    <row r="15" spans="1:46" s="94" customFormat="1" ht="15.75" customHeight="1" thickBot="1" x14ac:dyDescent="0.3">
      <c r="A15" s="76"/>
      <c r="B15" s="95"/>
      <c r="C15" s="96" t="s">
        <v>33</v>
      </c>
      <c r="D15" s="115">
        <v>1</v>
      </c>
      <c r="E15" s="98">
        <v>0</v>
      </c>
      <c r="F15" s="108">
        <v>0</v>
      </c>
      <c r="G15" s="115">
        <v>11</v>
      </c>
      <c r="H15" s="98">
        <v>3</v>
      </c>
      <c r="I15" s="106">
        <v>1</v>
      </c>
      <c r="J15" s="97">
        <v>21</v>
      </c>
      <c r="K15" s="100">
        <v>0</v>
      </c>
      <c r="L15" s="102">
        <v>6</v>
      </c>
      <c r="M15" s="103">
        <v>17</v>
      </c>
      <c r="N15" s="100">
        <v>8</v>
      </c>
      <c r="O15" s="102">
        <v>1</v>
      </c>
      <c r="P15" s="97"/>
      <c r="Q15" s="100"/>
      <c r="R15" s="102"/>
      <c r="S15" s="97"/>
      <c r="T15" s="100"/>
      <c r="U15" s="102"/>
      <c r="V15" s="97"/>
      <c r="W15" s="100"/>
      <c r="X15" s="102"/>
      <c r="Y15" s="104"/>
      <c r="Z15" s="105"/>
      <c r="AA15" s="104"/>
      <c r="AB15" s="104"/>
      <c r="AC15" s="105"/>
      <c r="AD15" s="104"/>
      <c r="AE15" s="104"/>
      <c r="AF15" s="105"/>
      <c r="AG15" s="104"/>
      <c r="AH15" s="104"/>
      <c r="AI15" s="105"/>
      <c r="AJ15" s="104"/>
      <c r="AK15" s="104"/>
      <c r="AL15" s="105"/>
      <c r="AM15" s="659"/>
      <c r="AN15" s="678">
        <f>D15+G15+J15+M15+P15+S15+V15+Y15+AB15+AE15+AH15+AK15</f>
        <v>50</v>
      </c>
      <c r="AO15" s="90">
        <f t="shared" si="0"/>
        <v>0.72463768115942029</v>
      </c>
      <c r="AP15" s="640">
        <f>E15+H15+K15+N15+Q15+T15+W15+Z15+AC15+AF15+AI15+AL15</f>
        <v>11</v>
      </c>
      <c r="AQ15" s="91">
        <f t="shared" si="1"/>
        <v>0.15942028985507245</v>
      </c>
      <c r="AR15" s="649">
        <f>F15+I15+L15+O15+R15+U15+X15+AA15+AD15+AG15+AJ15+AM15</f>
        <v>8</v>
      </c>
      <c r="AS15" s="92">
        <f t="shared" si="2"/>
        <v>0.11594202898550725</v>
      </c>
      <c r="AT15" s="93">
        <f>SUM(D15:AM15)</f>
        <v>69</v>
      </c>
    </row>
    <row r="16" spans="1:46" s="94" customFormat="1" ht="15" customHeight="1" thickBot="1" x14ac:dyDescent="0.3">
      <c r="A16" s="76"/>
      <c r="B16" s="95"/>
      <c r="C16" s="96" t="s">
        <v>34</v>
      </c>
      <c r="D16" s="115">
        <v>0</v>
      </c>
      <c r="E16" s="100">
        <v>0</v>
      </c>
      <c r="F16" s="108">
        <v>0</v>
      </c>
      <c r="G16" s="115">
        <v>0</v>
      </c>
      <c r="H16" s="100">
        <v>0</v>
      </c>
      <c r="I16" s="106">
        <v>0</v>
      </c>
      <c r="J16" s="97">
        <v>1</v>
      </c>
      <c r="K16" s="100">
        <v>0</v>
      </c>
      <c r="L16" s="102">
        <v>0</v>
      </c>
      <c r="M16" s="109">
        <v>0</v>
      </c>
      <c r="N16" s="110">
        <v>0</v>
      </c>
      <c r="O16" s="111">
        <v>0</v>
      </c>
      <c r="P16" s="112"/>
      <c r="Q16" s="110"/>
      <c r="R16" s="111"/>
      <c r="S16" s="112"/>
      <c r="T16" s="110"/>
      <c r="U16" s="111"/>
      <c r="V16" s="112"/>
      <c r="W16" s="110"/>
      <c r="X16" s="111"/>
      <c r="Y16" s="113"/>
      <c r="Z16" s="114"/>
      <c r="AA16" s="113"/>
      <c r="AB16" s="113"/>
      <c r="AC16" s="114"/>
      <c r="AD16" s="113"/>
      <c r="AE16" s="113"/>
      <c r="AF16" s="114"/>
      <c r="AG16" s="113"/>
      <c r="AH16" s="113"/>
      <c r="AI16" s="114"/>
      <c r="AJ16" s="113"/>
      <c r="AK16" s="113"/>
      <c r="AL16" s="114"/>
      <c r="AM16" s="660"/>
      <c r="AN16" s="678">
        <f>D16+G16+J16+M16+P16+S16+V16+Y16+AB16+AE16+AH16+AK16</f>
        <v>1</v>
      </c>
      <c r="AO16" s="90">
        <f t="shared" si="0"/>
        <v>1</v>
      </c>
      <c r="AP16" s="640">
        <f>E16+H16+K16+N16+Q16+T16+W16+Z16+AC16+AF16+AI16+AL16</f>
        <v>0</v>
      </c>
      <c r="AQ16" s="91">
        <f t="shared" si="1"/>
        <v>0</v>
      </c>
      <c r="AR16" s="649">
        <f>F16+I16+L16+O16+R16+U16+X16+AA16+AD16+AG16+AJ16+AM16</f>
        <v>0</v>
      </c>
      <c r="AS16" s="92">
        <f t="shared" si="2"/>
        <v>0</v>
      </c>
      <c r="AT16" s="93">
        <f>SUM(D16:AM16)</f>
        <v>1</v>
      </c>
    </row>
    <row r="17" spans="1:16379" s="94" customFormat="1" ht="15.75" customHeight="1" thickBot="1" x14ac:dyDescent="0.3">
      <c r="A17" s="76"/>
      <c r="B17" s="116"/>
      <c r="C17" s="117" t="s">
        <v>35</v>
      </c>
      <c r="D17" s="118">
        <v>1</v>
      </c>
      <c r="E17" s="119">
        <v>6</v>
      </c>
      <c r="F17" s="120">
        <v>1</v>
      </c>
      <c r="G17" s="121">
        <v>4</v>
      </c>
      <c r="H17" s="122">
        <v>9</v>
      </c>
      <c r="I17" s="123">
        <v>7</v>
      </c>
      <c r="J17" s="118">
        <v>9</v>
      </c>
      <c r="K17" s="122">
        <v>0</v>
      </c>
      <c r="L17" s="124">
        <v>0</v>
      </c>
      <c r="M17" s="125">
        <v>3</v>
      </c>
      <c r="N17" s="126">
        <v>17</v>
      </c>
      <c r="O17" s="127">
        <v>15</v>
      </c>
      <c r="P17" s="128"/>
      <c r="Q17" s="126"/>
      <c r="R17" s="127"/>
      <c r="S17" s="128"/>
      <c r="T17" s="126"/>
      <c r="U17" s="127"/>
      <c r="V17" s="128"/>
      <c r="W17" s="126"/>
      <c r="X17" s="127"/>
      <c r="Y17" s="87"/>
      <c r="Z17" s="88"/>
      <c r="AA17" s="87"/>
      <c r="AB17" s="87"/>
      <c r="AC17" s="88"/>
      <c r="AD17" s="87"/>
      <c r="AE17" s="87"/>
      <c r="AF17" s="88"/>
      <c r="AG17" s="87"/>
      <c r="AH17" s="87"/>
      <c r="AI17" s="88"/>
      <c r="AJ17" s="87"/>
      <c r="AK17" s="87"/>
      <c r="AL17" s="88"/>
      <c r="AM17" s="658"/>
      <c r="AN17" s="678">
        <f>D17+G17+J17+M17+P17+S17+V17+Y17+AB17+AE17+AH17+AK17</f>
        <v>17</v>
      </c>
      <c r="AO17" s="90">
        <f t="shared" si="0"/>
        <v>0.2361111111111111</v>
      </c>
      <c r="AP17" s="640">
        <f>E17+H17+K17+N17+Q17+T17+W17+Z17+AC17+AF17+AI17+AL17</f>
        <v>32</v>
      </c>
      <c r="AQ17" s="91">
        <f t="shared" si="1"/>
        <v>0.44444444444444442</v>
      </c>
      <c r="AR17" s="649">
        <f>F17+I17+L17+O17+R17+U17+X17+AA17+AD17+AG17+AJ17+AM17</f>
        <v>23</v>
      </c>
      <c r="AS17" s="92">
        <f t="shared" si="2"/>
        <v>0.31944444444444442</v>
      </c>
      <c r="AT17" s="93">
        <f>SUM(D17:AM17)</f>
        <v>72</v>
      </c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</row>
    <row r="18" spans="1:16379" ht="21" customHeight="1" thickBot="1" x14ac:dyDescent="0.3">
      <c r="B18" s="129" t="s">
        <v>36</v>
      </c>
      <c r="C18" s="130" t="s">
        <v>37</v>
      </c>
      <c r="D18" s="131">
        <v>5</v>
      </c>
      <c r="E18" s="132">
        <v>4</v>
      </c>
      <c r="F18" s="133">
        <v>18</v>
      </c>
      <c r="G18" s="134">
        <v>12</v>
      </c>
      <c r="H18" s="135">
        <v>4</v>
      </c>
      <c r="I18" s="136">
        <v>3</v>
      </c>
      <c r="J18" s="137">
        <v>23</v>
      </c>
      <c r="K18" s="135">
        <v>8</v>
      </c>
      <c r="L18" s="138">
        <v>16</v>
      </c>
      <c r="M18" s="139">
        <v>23</v>
      </c>
      <c r="N18" s="140">
        <v>3</v>
      </c>
      <c r="O18" s="141">
        <v>16</v>
      </c>
      <c r="P18" s="142"/>
      <c r="Q18" s="143"/>
      <c r="R18" s="141"/>
      <c r="S18" s="142"/>
      <c r="T18" s="143"/>
      <c r="U18" s="141"/>
      <c r="V18" s="142"/>
      <c r="W18" s="143"/>
      <c r="X18" s="141"/>
      <c r="Y18" s="104"/>
      <c r="Z18" s="105"/>
      <c r="AA18" s="104"/>
      <c r="AB18" s="104"/>
      <c r="AC18" s="105"/>
      <c r="AD18" s="104"/>
      <c r="AE18" s="104"/>
      <c r="AF18" s="105"/>
      <c r="AG18" s="104"/>
      <c r="AH18" s="104"/>
      <c r="AI18" s="105"/>
      <c r="AJ18" s="104"/>
      <c r="AK18" s="104"/>
      <c r="AL18" s="105"/>
      <c r="AM18" s="659"/>
      <c r="AN18" s="678">
        <f>D18+G18+J18+M18+P18+S18+V18+Y18+AB18+AE18+AH18+AK18</f>
        <v>63</v>
      </c>
      <c r="AO18" s="90">
        <f t="shared" si="0"/>
        <v>0.46666666666666667</v>
      </c>
      <c r="AP18" s="640">
        <f>E18+H18+K18+N18+Q18+T18+W18+Z18+AC18+AF18+AI18+AL18</f>
        <v>19</v>
      </c>
      <c r="AQ18" s="91">
        <f t="shared" si="1"/>
        <v>0.14074074074074075</v>
      </c>
      <c r="AR18" s="649">
        <f>F18+I18+L18+O18+R18+U18+X18+AA18+AD18+AG18+AJ18+AM18</f>
        <v>53</v>
      </c>
      <c r="AS18" s="92">
        <f t="shared" si="2"/>
        <v>0.3925925925925926</v>
      </c>
      <c r="AT18" s="93">
        <f>SUM(D18:AM18)</f>
        <v>135</v>
      </c>
    </row>
    <row r="19" spans="1:16379" ht="15" customHeight="1" thickBot="1" x14ac:dyDescent="0.3">
      <c r="B19" s="144"/>
      <c r="C19" s="145" t="s">
        <v>38</v>
      </c>
      <c r="D19" s="146">
        <v>87</v>
      </c>
      <c r="E19" s="147">
        <v>41</v>
      </c>
      <c r="F19" s="148">
        <v>44</v>
      </c>
      <c r="G19" s="149">
        <v>131</v>
      </c>
      <c r="H19" s="150">
        <v>34</v>
      </c>
      <c r="I19" s="151">
        <v>63</v>
      </c>
      <c r="J19" s="146">
        <v>224</v>
      </c>
      <c r="K19" s="150">
        <v>60</v>
      </c>
      <c r="L19" s="152">
        <v>69</v>
      </c>
      <c r="M19" s="153">
        <v>144</v>
      </c>
      <c r="N19" s="154">
        <v>60</v>
      </c>
      <c r="O19" s="155">
        <v>91</v>
      </c>
      <c r="P19" s="156"/>
      <c r="Q19" s="157"/>
      <c r="R19" s="155"/>
      <c r="S19" s="156"/>
      <c r="T19" s="157"/>
      <c r="U19" s="155"/>
      <c r="V19" s="156"/>
      <c r="W19" s="157"/>
      <c r="X19" s="155"/>
      <c r="Y19" s="158"/>
      <c r="Z19" s="159"/>
      <c r="AA19" s="158"/>
      <c r="AB19" s="158"/>
      <c r="AC19" s="159"/>
      <c r="AD19" s="158"/>
      <c r="AE19" s="158"/>
      <c r="AF19" s="159"/>
      <c r="AG19" s="158"/>
      <c r="AH19" s="158"/>
      <c r="AI19" s="159"/>
      <c r="AJ19" s="158"/>
      <c r="AK19" s="158"/>
      <c r="AL19" s="159"/>
      <c r="AM19" s="661"/>
      <c r="AN19" s="679">
        <f>D19+G19+J19+M19+P19+S19+V19+Y19+AB19+AE19+AH19+AK19</f>
        <v>586</v>
      </c>
      <c r="AO19" s="160">
        <f t="shared" si="0"/>
        <v>0.55916030534351147</v>
      </c>
      <c r="AP19" s="641">
        <f>E19+H19+K19+N19+Q19+T19+W19+Z19+AC19+AF19+AI19+AL19</f>
        <v>195</v>
      </c>
      <c r="AQ19" s="161">
        <f t="shared" si="1"/>
        <v>0.18606870229007633</v>
      </c>
      <c r="AR19" s="654">
        <f>F19+I19+L19+O19+R19+U19+X19+AA19+AD19+AG19+AJ19+AM19</f>
        <v>267</v>
      </c>
      <c r="AS19" s="162">
        <f t="shared" si="2"/>
        <v>0.25477099236641221</v>
      </c>
      <c r="AT19" s="163">
        <f>SUM(D19:AM19)</f>
        <v>1048</v>
      </c>
    </row>
    <row r="20" spans="1:16379" ht="21" customHeight="1" thickBot="1" x14ac:dyDescent="0.3">
      <c r="B20" s="129" t="s">
        <v>39</v>
      </c>
      <c r="C20" s="164" t="s">
        <v>40</v>
      </c>
      <c r="D20" s="131">
        <v>14</v>
      </c>
      <c r="E20" s="165">
        <v>13</v>
      </c>
      <c r="F20" s="166">
        <v>17</v>
      </c>
      <c r="G20" s="167">
        <v>12</v>
      </c>
      <c r="H20" s="165">
        <v>11</v>
      </c>
      <c r="I20" s="168">
        <v>5</v>
      </c>
      <c r="J20" s="131">
        <v>11</v>
      </c>
      <c r="K20" s="165">
        <v>5</v>
      </c>
      <c r="L20" s="169">
        <v>5</v>
      </c>
      <c r="M20" s="170">
        <v>23</v>
      </c>
      <c r="N20" s="171">
        <v>18</v>
      </c>
      <c r="O20" s="172">
        <v>14</v>
      </c>
      <c r="P20" s="173"/>
      <c r="Q20" s="174"/>
      <c r="R20" s="175"/>
      <c r="S20" s="173"/>
      <c r="T20" s="174"/>
      <c r="U20" s="172"/>
      <c r="V20" s="173"/>
      <c r="W20" s="174"/>
      <c r="X20" s="172"/>
      <c r="Y20" s="165"/>
      <c r="Z20" s="169"/>
      <c r="AA20" s="165"/>
      <c r="AB20" s="165"/>
      <c r="AC20" s="169"/>
      <c r="AD20" s="165"/>
      <c r="AE20" s="165"/>
      <c r="AF20" s="169"/>
      <c r="AG20" s="165"/>
      <c r="AH20" s="165"/>
      <c r="AI20" s="169"/>
      <c r="AJ20" s="165"/>
      <c r="AK20" s="165"/>
      <c r="AL20" s="169"/>
      <c r="AM20" s="662"/>
      <c r="AN20" s="678">
        <f>D20+G20+J20+M20+P20+S20+V20+Y20+AB20+AE20+AH20+AK20</f>
        <v>60</v>
      </c>
      <c r="AO20" s="90">
        <f t="shared" si="0"/>
        <v>0.40540540540540543</v>
      </c>
      <c r="AP20" s="640">
        <f>E20+H20+K20+N20+Q20+T20+W20+Z20+AC20+AF20+AI20+AL20</f>
        <v>47</v>
      </c>
      <c r="AQ20" s="91">
        <f t="shared" si="1"/>
        <v>0.31756756756756754</v>
      </c>
      <c r="AR20" s="649">
        <f>F20+I20+L20+O20+R20+U20+X20+AA20+AD20+AG20+AJ20+AM20</f>
        <v>41</v>
      </c>
      <c r="AS20" s="92">
        <f t="shared" si="2"/>
        <v>0.27702702702702703</v>
      </c>
      <c r="AT20" s="93">
        <f>SUM(D20:AM20)</f>
        <v>148</v>
      </c>
    </row>
    <row r="21" spans="1:16379" ht="21.75" customHeight="1" thickBot="1" x14ac:dyDescent="0.3">
      <c r="B21" s="176"/>
      <c r="C21" s="177" t="s">
        <v>41</v>
      </c>
      <c r="D21" s="178">
        <v>6</v>
      </c>
      <c r="E21" s="179">
        <v>2</v>
      </c>
      <c r="F21" s="180">
        <v>7</v>
      </c>
      <c r="G21" s="181">
        <v>8</v>
      </c>
      <c r="H21" s="182">
        <v>1</v>
      </c>
      <c r="I21" s="183">
        <v>3</v>
      </c>
      <c r="J21" s="178">
        <v>24</v>
      </c>
      <c r="K21" s="182">
        <v>0</v>
      </c>
      <c r="L21" s="184">
        <v>7</v>
      </c>
      <c r="M21" s="185">
        <v>19</v>
      </c>
      <c r="N21" s="186">
        <v>9</v>
      </c>
      <c r="O21" s="187">
        <v>7</v>
      </c>
      <c r="P21" s="188"/>
      <c r="Q21" s="189"/>
      <c r="R21" s="190"/>
      <c r="S21" s="188"/>
      <c r="T21" s="189"/>
      <c r="U21" s="187"/>
      <c r="V21" s="188"/>
      <c r="W21" s="189"/>
      <c r="X21" s="187"/>
      <c r="Y21" s="189"/>
      <c r="Z21" s="187"/>
      <c r="AA21" s="189"/>
      <c r="AB21" s="189"/>
      <c r="AC21" s="187"/>
      <c r="AD21" s="189"/>
      <c r="AE21" s="189"/>
      <c r="AF21" s="187"/>
      <c r="AG21" s="189"/>
      <c r="AH21" s="189"/>
      <c r="AI21" s="187"/>
      <c r="AJ21" s="189"/>
      <c r="AK21" s="189"/>
      <c r="AL21" s="187"/>
      <c r="AM21" s="663"/>
      <c r="AN21" s="680">
        <f>D21+G21+J21+M21+P21+S21+V21+Y21+AB21+AE21+AH21+AK21</f>
        <v>57</v>
      </c>
      <c r="AO21" s="191">
        <f t="shared" si="0"/>
        <v>0.61290322580645162</v>
      </c>
      <c r="AP21" s="642">
        <f>E21+H21+K21+N21+Q21+T21+W21+Z21+AC21+AF21+AI21+AL21</f>
        <v>12</v>
      </c>
      <c r="AQ21" s="192">
        <f t="shared" si="1"/>
        <v>0.12903225806451613</v>
      </c>
      <c r="AR21" s="655">
        <f>F21+I21+L21+O21+R21+U21+X21+AA21+AD21+AG21+AJ21+AM21</f>
        <v>24</v>
      </c>
      <c r="AS21" s="193">
        <f t="shared" si="2"/>
        <v>0.25806451612903225</v>
      </c>
      <c r="AT21" s="194">
        <f>SUM(D21:AM21)</f>
        <v>93</v>
      </c>
    </row>
    <row r="22" spans="1:16379" ht="15" customHeight="1" thickBot="1" x14ac:dyDescent="0.3">
      <c r="B22" s="195" t="s">
        <v>42</v>
      </c>
      <c r="C22" s="196"/>
      <c r="D22" s="197">
        <v>10</v>
      </c>
      <c r="E22" s="198">
        <v>12</v>
      </c>
      <c r="F22" s="199">
        <v>11</v>
      </c>
      <c r="G22" s="200">
        <v>10</v>
      </c>
      <c r="H22" s="201">
        <v>4</v>
      </c>
      <c r="I22" s="202">
        <v>3</v>
      </c>
      <c r="J22" s="197">
        <v>16</v>
      </c>
      <c r="K22" s="201">
        <v>5</v>
      </c>
      <c r="L22" s="203">
        <v>7</v>
      </c>
      <c r="M22" s="204">
        <v>20</v>
      </c>
      <c r="N22" s="205">
        <v>15</v>
      </c>
      <c r="O22" s="206">
        <v>10</v>
      </c>
      <c r="P22" s="207"/>
      <c r="Q22" s="205"/>
      <c r="R22" s="206"/>
      <c r="S22" s="207"/>
      <c r="T22" s="205"/>
      <c r="U22" s="206"/>
      <c r="V22" s="207"/>
      <c r="W22" s="205"/>
      <c r="X22" s="208"/>
      <c r="Y22" s="135"/>
      <c r="Z22" s="138"/>
      <c r="AA22" s="135"/>
      <c r="AB22" s="135"/>
      <c r="AC22" s="138"/>
      <c r="AD22" s="135"/>
      <c r="AE22" s="135"/>
      <c r="AF22" s="138"/>
      <c r="AG22" s="135"/>
      <c r="AH22" s="135"/>
      <c r="AI22" s="138"/>
      <c r="AJ22" s="135"/>
      <c r="AK22" s="135"/>
      <c r="AL22" s="138"/>
      <c r="AM22" s="664"/>
      <c r="AN22" s="681">
        <f>D22+G22+J22+M22+P22+S22+V22+Y22+AB22+AE22+AH22+AK22</f>
        <v>56</v>
      </c>
      <c r="AO22" s="209">
        <f t="shared" si="0"/>
        <v>0.45528455284552843</v>
      </c>
      <c r="AP22" s="643">
        <f>E22+H22+K22+N22+Q22+T22+W22+Z22+AC22+AF22+AI22+AL22</f>
        <v>36</v>
      </c>
      <c r="AQ22" s="210">
        <f t="shared" si="1"/>
        <v>0.29268292682926828</v>
      </c>
      <c r="AR22" s="657">
        <f>F22+I22+L22+O22+R22+U22+X22+AA22+AD22+AG22+AJ22+AM22</f>
        <v>31</v>
      </c>
      <c r="AS22" s="211">
        <f t="shared" si="2"/>
        <v>0.25203252032520324</v>
      </c>
      <c r="AT22" s="212">
        <f>SUM(D22:AM22)</f>
        <v>123</v>
      </c>
    </row>
    <row r="23" spans="1:16379" ht="15" customHeight="1" thickBot="1" x14ac:dyDescent="0.3">
      <c r="B23" s="213" t="s">
        <v>43</v>
      </c>
      <c r="C23" s="214"/>
      <c r="D23" s="137">
        <v>4</v>
      </c>
      <c r="E23" s="215">
        <v>3</v>
      </c>
      <c r="F23" s="216">
        <v>3</v>
      </c>
      <c r="G23" s="134">
        <v>2</v>
      </c>
      <c r="H23" s="135">
        <v>3</v>
      </c>
      <c r="I23" s="136">
        <v>2</v>
      </c>
      <c r="J23" s="137">
        <v>5</v>
      </c>
      <c r="K23" s="135">
        <v>4</v>
      </c>
      <c r="L23" s="138">
        <v>2</v>
      </c>
      <c r="M23" s="139">
        <v>3</v>
      </c>
      <c r="N23" s="140">
        <v>3</v>
      </c>
      <c r="O23" s="141">
        <v>3</v>
      </c>
      <c r="P23" s="142"/>
      <c r="Q23" s="143"/>
      <c r="R23" s="141"/>
      <c r="S23" s="142"/>
      <c r="T23" s="143"/>
      <c r="U23" s="141"/>
      <c r="V23" s="142"/>
      <c r="W23" s="143"/>
      <c r="X23" s="217"/>
      <c r="Y23" s="113"/>
      <c r="Z23" s="114"/>
      <c r="AA23" s="113"/>
      <c r="AB23" s="113"/>
      <c r="AC23" s="114"/>
      <c r="AD23" s="113"/>
      <c r="AE23" s="113"/>
      <c r="AF23" s="114"/>
      <c r="AG23" s="113"/>
      <c r="AH23" s="113"/>
      <c r="AI23" s="114"/>
      <c r="AJ23" s="113"/>
      <c r="AK23" s="113"/>
      <c r="AL23" s="114"/>
      <c r="AM23" s="660"/>
      <c r="AN23" s="678">
        <f>D23+G23+J23+M23+P23+S23+V23+Y23+AB23+AE23+AH23+AK23</f>
        <v>14</v>
      </c>
      <c r="AO23" s="90">
        <f t="shared" si="0"/>
        <v>0.3783783783783784</v>
      </c>
      <c r="AP23" s="640">
        <f>E23+H23+K23+N23+Q23+T23+W23+Z23+AC23+AF23+AI23+AL23</f>
        <v>13</v>
      </c>
      <c r="AQ23" s="91">
        <f t="shared" si="1"/>
        <v>0.35135135135135137</v>
      </c>
      <c r="AR23" s="649">
        <f>F23+I23+L23+O23+R23+U23+X23+AA23+AD23+AG23+AJ23+AM23</f>
        <v>10</v>
      </c>
      <c r="AS23" s="92">
        <f t="shared" si="2"/>
        <v>0.27027027027027029</v>
      </c>
      <c r="AT23" s="93">
        <f>SUM(D23:AM23)</f>
        <v>37</v>
      </c>
    </row>
    <row r="24" spans="1:16379" ht="15" customHeight="1" thickBot="1" x14ac:dyDescent="0.3">
      <c r="B24" s="218" t="s">
        <v>44</v>
      </c>
      <c r="C24" s="219"/>
      <c r="D24" s="79">
        <v>65</v>
      </c>
      <c r="E24" s="83">
        <v>25</v>
      </c>
      <c r="F24" s="81">
        <v>29</v>
      </c>
      <c r="G24" s="82">
        <v>59</v>
      </c>
      <c r="H24" s="83">
        <v>20</v>
      </c>
      <c r="I24" s="84">
        <v>19</v>
      </c>
      <c r="J24" s="79">
        <v>87</v>
      </c>
      <c r="K24" s="220">
        <v>32</v>
      </c>
      <c r="L24" s="85">
        <v>26</v>
      </c>
      <c r="M24" s="86">
        <v>69</v>
      </c>
      <c r="N24" s="87">
        <v>24</v>
      </c>
      <c r="O24" s="88">
        <v>41</v>
      </c>
      <c r="P24" s="89"/>
      <c r="Q24" s="87"/>
      <c r="R24" s="88"/>
      <c r="S24" s="89"/>
      <c r="T24" s="87"/>
      <c r="U24" s="88"/>
      <c r="V24" s="89"/>
      <c r="W24" s="87"/>
      <c r="X24" s="88"/>
      <c r="Y24" s="104"/>
      <c r="Z24" s="105"/>
      <c r="AA24" s="104"/>
      <c r="AB24" s="104"/>
      <c r="AC24" s="105"/>
      <c r="AD24" s="104"/>
      <c r="AE24" s="104"/>
      <c r="AF24" s="105"/>
      <c r="AG24" s="104"/>
      <c r="AH24" s="104"/>
      <c r="AI24" s="105"/>
      <c r="AJ24" s="104"/>
      <c r="AK24" s="104"/>
      <c r="AL24" s="105"/>
      <c r="AM24" s="659"/>
      <c r="AN24" s="678">
        <f>D24+G24+J24+M24+P24+S24+V24+Y24+AB24+AE24+AH24+AK24</f>
        <v>280</v>
      </c>
      <c r="AO24" s="90">
        <f t="shared" si="0"/>
        <v>0.56451612903225812</v>
      </c>
      <c r="AP24" s="640">
        <f>E24+H24+K24+N24+Q24+T24+W24+Z24+AC24+AF24+AI24+AL24</f>
        <v>101</v>
      </c>
      <c r="AQ24" s="91">
        <f t="shared" si="1"/>
        <v>0.20362903225806453</v>
      </c>
      <c r="AR24" s="649">
        <f>F24+I24+L24+O24+R24+U24+X24+AA24+AD24+AG24+AJ24+AM24</f>
        <v>115</v>
      </c>
      <c r="AS24" s="92">
        <f t="shared" si="2"/>
        <v>0.23185483870967741</v>
      </c>
      <c r="AT24" s="221">
        <f>SUM(D24:AM24)</f>
        <v>496</v>
      </c>
    </row>
    <row r="25" spans="1:16379" ht="15.75" customHeight="1" thickBot="1" x14ac:dyDescent="0.3">
      <c r="B25" s="222" t="s">
        <v>45</v>
      </c>
      <c r="C25" s="223"/>
      <c r="D25" s="131">
        <v>73</v>
      </c>
      <c r="E25" s="132">
        <v>30</v>
      </c>
      <c r="F25" s="166">
        <v>47</v>
      </c>
      <c r="G25" s="131">
        <v>77</v>
      </c>
      <c r="H25" s="132">
        <v>28</v>
      </c>
      <c r="I25" s="224">
        <v>24</v>
      </c>
      <c r="J25" s="131">
        <v>116</v>
      </c>
      <c r="K25" s="132">
        <v>49</v>
      </c>
      <c r="L25" s="133">
        <v>35</v>
      </c>
      <c r="M25" s="225">
        <v>93</v>
      </c>
      <c r="N25" s="226">
        <v>43</v>
      </c>
      <c r="O25" s="133">
        <v>62</v>
      </c>
      <c r="P25" s="131"/>
      <c r="Q25" s="132"/>
      <c r="R25" s="133"/>
      <c r="S25" s="131"/>
      <c r="T25" s="132"/>
      <c r="U25" s="133"/>
      <c r="V25" s="131"/>
      <c r="W25" s="132"/>
      <c r="X25" s="133"/>
      <c r="Y25" s="113"/>
      <c r="Z25" s="114"/>
      <c r="AA25" s="113"/>
      <c r="AB25" s="113"/>
      <c r="AC25" s="114"/>
      <c r="AD25" s="113"/>
      <c r="AE25" s="113"/>
      <c r="AF25" s="114"/>
      <c r="AG25" s="113"/>
      <c r="AH25" s="113"/>
      <c r="AI25" s="114"/>
      <c r="AJ25" s="113"/>
      <c r="AK25" s="113"/>
      <c r="AL25" s="114"/>
      <c r="AM25" s="660"/>
      <c r="AN25" s="678">
        <f>D25+G25+J25+M25+P25+S25+V25+Y25+AB25+AE25+AH25+AK25</f>
        <v>359</v>
      </c>
      <c r="AO25" s="90">
        <f t="shared" si="0"/>
        <v>0.53028064992614476</v>
      </c>
      <c r="AP25" s="640">
        <f>E25+H25+K25+N25+Q25+T25+W25+Z25+AC25+AF25+AI25+AL25</f>
        <v>150</v>
      </c>
      <c r="AQ25" s="91">
        <f t="shared" si="1"/>
        <v>0.22156573116691286</v>
      </c>
      <c r="AR25" s="649">
        <f>F25+I25+L25+O25+R25+U25+X25+AA25+AD25+AG25+AJ25+AM25</f>
        <v>168</v>
      </c>
      <c r="AS25" s="92">
        <f t="shared" si="2"/>
        <v>0.2481536189069424</v>
      </c>
      <c r="AT25" s="221">
        <f>SUM(D25:AM25)</f>
        <v>677</v>
      </c>
    </row>
    <row r="26" spans="1:16379" ht="15.75" customHeight="1" thickBot="1" x14ac:dyDescent="0.3">
      <c r="B26" s="227" t="s">
        <v>46</v>
      </c>
      <c r="C26" s="228" t="s">
        <v>47</v>
      </c>
      <c r="D26" s="229">
        <v>44</v>
      </c>
      <c r="E26" s="230">
        <v>24</v>
      </c>
      <c r="F26" s="231">
        <v>37</v>
      </c>
      <c r="G26" s="232">
        <v>36</v>
      </c>
      <c r="H26" s="104">
        <v>20</v>
      </c>
      <c r="I26" s="233">
        <v>12</v>
      </c>
      <c r="J26" s="229">
        <v>70</v>
      </c>
      <c r="K26" s="104">
        <v>31</v>
      </c>
      <c r="L26" s="105">
        <v>26</v>
      </c>
      <c r="M26" s="234">
        <v>47</v>
      </c>
      <c r="N26" s="235">
        <v>35</v>
      </c>
      <c r="O26" s="114">
        <v>34</v>
      </c>
      <c r="P26" s="236"/>
      <c r="Q26" s="113"/>
      <c r="R26" s="114"/>
      <c r="S26" s="236"/>
      <c r="T26" s="113"/>
      <c r="U26" s="114"/>
      <c r="V26" s="236"/>
      <c r="W26" s="113"/>
      <c r="X26" s="114"/>
      <c r="Y26" s="87"/>
      <c r="Z26" s="88"/>
      <c r="AA26" s="87"/>
      <c r="AB26" s="87"/>
      <c r="AC26" s="88"/>
      <c r="AD26" s="87"/>
      <c r="AE26" s="87"/>
      <c r="AF26" s="88"/>
      <c r="AG26" s="87"/>
      <c r="AH26" s="87"/>
      <c r="AI26" s="88"/>
      <c r="AJ26" s="87"/>
      <c r="AK26" s="87"/>
      <c r="AL26" s="88"/>
      <c r="AM26" s="658"/>
      <c r="AN26" s="678">
        <f>D26+G26+J26+M26+P26+S26+V26+Y26+AB26+AE26+AH26+AK26</f>
        <v>197</v>
      </c>
      <c r="AO26" s="90">
        <f t="shared" si="0"/>
        <v>0.47355769230769229</v>
      </c>
      <c r="AP26" s="640">
        <f>E26+H26+K26+N26+Q26+T26+W26+Z26+AC26+AF26+AI26+AL26</f>
        <v>110</v>
      </c>
      <c r="AQ26" s="91">
        <f t="shared" si="1"/>
        <v>0.26442307692307693</v>
      </c>
      <c r="AR26" s="649">
        <f>F26+I26+L26+O26+R26+U26+X26+AA26+AD26+AG26+AJ26+AM26</f>
        <v>109</v>
      </c>
      <c r="AS26" s="92">
        <f t="shared" si="2"/>
        <v>0.26201923076923078</v>
      </c>
      <c r="AT26" s="221">
        <f>SUM(D26:AM26)</f>
        <v>416</v>
      </c>
    </row>
    <row r="27" spans="1:16379" ht="16.5" customHeight="1" thickBot="1" x14ac:dyDescent="0.3">
      <c r="B27" s="237"/>
      <c r="C27" s="228" t="s">
        <v>48</v>
      </c>
      <c r="D27" s="229">
        <v>27</v>
      </c>
      <c r="E27" s="230">
        <v>6</v>
      </c>
      <c r="F27" s="231">
        <v>7</v>
      </c>
      <c r="G27" s="232">
        <v>36</v>
      </c>
      <c r="H27" s="104">
        <v>8</v>
      </c>
      <c r="I27" s="233">
        <v>12</v>
      </c>
      <c r="J27" s="229">
        <v>44</v>
      </c>
      <c r="K27" s="104">
        <v>18</v>
      </c>
      <c r="L27" s="105">
        <v>8</v>
      </c>
      <c r="M27" s="234">
        <v>44</v>
      </c>
      <c r="N27" s="235">
        <v>8</v>
      </c>
      <c r="O27" s="114">
        <v>28</v>
      </c>
      <c r="P27" s="236"/>
      <c r="Q27" s="113"/>
      <c r="R27" s="114"/>
      <c r="S27" s="236"/>
      <c r="T27" s="113"/>
      <c r="U27" s="114"/>
      <c r="V27" s="236"/>
      <c r="W27" s="113"/>
      <c r="X27" s="114"/>
      <c r="Y27" s="104"/>
      <c r="Z27" s="105"/>
      <c r="AA27" s="104"/>
      <c r="AB27" s="104"/>
      <c r="AC27" s="105"/>
      <c r="AD27" s="104"/>
      <c r="AE27" s="104"/>
      <c r="AF27" s="105"/>
      <c r="AG27" s="104"/>
      <c r="AH27" s="104"/>
      <c r="AI27" s="105"/>
      <c r="AJ27" s="104"/>
      <c r="AK27" s="104"/>
      <c r="AL27" s="105"/>
      <c r="AM27" s="659"/>
      <c r="AN27" s="678">
        <f>D27+G27+J27+M27+P27+S27+V27+Y27+AB27+AE27+AH27+AK27</f>
        <v>151</v>
      </c>
      <c r="AO27" s="90">
        <f t="shared" si="0"/>
        <v>0.61382113821138207</v>
      </c>
      <c r="AP27" s="640">
        <f>E27+H27+K27+N27+Q27+T27+W27+Z27+AC27+AF27+AI27+AL27</f>
        <v>40</v>
      </c>
      <c r="AQ27" s="91">
        <f t="shared" si="1"/>
        <v>0.16260162601626016</v>
      </c>
      <c r="AR27" s="649">
        <f>F27+I27+L27+O27+R27+U27+X27+AA27+AD27+AG27+AJ27+AM27</f>
        <v>55</v>
      </c>
      <c r="AS27" s="92">
        <f t="shared" si="2"/>
        <v>0.22357723577235772</v>
      </c>
      <c r="AT27" s="221">
        <f>SUM(D27:AM27)</f>
        <v>246</v>
      </c>
    </row>
    <row r="28" spans="1:16379" ht="15.75" customHeight="1" thickBot="1" x14ac:dyDescent="0.3">
      <c r="B28" s="237"/>
      <c r="C28" s="238" t="s">
        <v>49</v>
      </c>
      <c r="D28" s="239">
        <v>1</v>
      </c>
      <c r="E28" s="240">
        <v>0</v>
      </c>
      <c r="F28" s="231">
        <v>2</v>
      </c>
      <c r="G28" s="241">
        <v>0</v>
      </c>
      <c r="H28" s="158">
        <v>0</v>
      </c>
      <c r="I28" s="242">
        <v>0</v>
      </c>
      <c r="J28" s="239">
        <v>0</v>
      </c>
      <c r="K28" s="158">
        <v>0</v>
      </c>
      <c r="L28" s="159">
        <v>1</v>
      </c>
      <c r="M28" s="243">
        <v>0</v>
      </c>
      <c r="N28" s="244">
        <v>0</v>
      </c>
      <c r="O28" s="245">
        <v>0</v>
      </c>
      <c r="P28" s="246"/>
      <c r="Q28" s="247"/>
      <c r="R28" s="245"/>
      <c r="S28" s="246"/>
      <c r="T28" s="247"/>
      <c r="U28" s="245"/>
      <c r="V28" s="246"/>
      <c r="W28" s="247"/>
      <c r="X28" s="245"/>
      <c r="Y28" s="104"/>
      <c r="Z28" s="105"/>
      <c r="AA28" s="104"/>
      <c r="AB28" s="104"/>
      <c r="AC28" s="105"/>
      <c r="AD28" s="104"/>
      <c r="AE28" s="104"/>
      <c r="AF28" s="105"/>
      <c r="AG28" s="104"/>
      <c r="AH28" s="104"/>
      <c r="AI28" s="105"/>
      <c r="AJ28" s="104"/>
      <c r="AK28" s="104"/>
      <c r="AL28" s="105"/>
      <c r="AM28" s="659"/>
      <c r="AN28" s="678">
        <f>D28+G28+J28+M28+P28+S28+V28+Y28+AB28+AE28+AH28+AK28</f>
        <v>1</v>
      </c>
      <c r="AO28" s="90">
        <f t="shared" si="0"/>
        <v>0.25</v>
      </c>
      <c r="AP28" s="640">
        <f>E28+H28+K28+N28+Q28+T28+W28+Z28+AC28+AF28+AI28+AL28</f>
        <v>0</v>
      </c>
      <c r="AQ28" s="91">
        <f t="shared" si="1"/>
        <v>0</v>
      </c>
      <c r="AR28" s="649">
        <f>F28+I28+L28+O28+R28+U28+X28+AA28+AD28+AG28+AJ28+AM28</f>
        <v>3</v>
      </c>
      <c r="AS28" s="92">
        <f t="shared" si="2"/>
        <v>0.75</v>
      </c>
      <c r="AT28" s="221">
        <f>SUM(D28:AM28)</f>
        <v>4</v>
      </c>
    </row>
    <row r="29" spans="1:16379" ht="18" customHeight="1" thickBot="1" x14ac:dyDescent="0.3">
      <c r="B29" s="248"/>
      <c r="C29" s="249" t="s">
        <v>50</v>
      </c>
      <c r="D29" s="178">
        <v>1</v>
      </c>
      <c r="E29" s="179">
        <v>0</v>
      </c>
      <c r="F29" s="250">
        <v>1</v>
      </c>
      <c r="G29" s="181">
        <v>3</v>
      </c>
      <c r="H29" s="182">
        <v>0</v>
      </c>
      <c r="I29" s="183">
        <v>0</v>
      </c>
      <c r="J29" s="178">
        <v>2</v>
      </c>
      <c r="K29" s="182">
        <v>0</v>
      </c>
      <c r="L29" s="184">
        <v>0</v>
      </c>
      <c r="M29" s="185">
        <v>2</v>
      </c>
      <c r="N29" s="186">
        <v>0</v>
      </c>
      <c r="O29" s="187">
        <v>0</v>
      </c>
      <c r="P29" s="188"/>
      <c r="Q29" s="189"/>
      <c r="R29" s="187"/>
      <c r="S29" s="188"/>
      <c r="T29" s="189"/>
      <c r="U29" s="187"/>
      <c r="V29" s="188"/>
      <c r="W29" s="189"/>
      <c r="X29" s="187"/>
      <c r="Y29" s="113"/>
      <c r="Z29" s="114"/>
      <c r="AA29" s="113"/>
      <c r="AB29" s="113"/>
      <c r="AC29" s="114"/>
      <c r="AD29" s="113"/>
      <c r="AE29" s="113"/>
      <c r="AF29" s="114"/>
      <c r="AG29" s="113"/>
      <c r="AH29" s="113"/>
      <c r="AI29" s="114"/>
      <c r="AJ29" s="113"/>
      <c r="AK29" s="113"/>
      <c r="AL29" s="114"/>
      <c r="AM29" s="660"/>
      <c r="AN29" s="678">
        <f>D29+G29+J29+M29+P29+S29+V29+Y29+AB29+AE29+AH29+AK29</f>
        <v>8</v>
      </c>
      <c r="AO29" s="90">
        <f t="shared" si="0"/>
        <v>0.88888888888888884</v>
      </c>
      <c r="AP29" s="640">
        <f>E29+H29+K29+N29+Q29+T29+W29+Z29+AC29+AF29+AI29+AL29</f>
        <v>0</v>
      </c>
      <c r="AQ29" s="91">
        <f t="shared" si="1"/>
        <v>0</v>
      </c>
      <c r="AR29" s="649">
        <f>F29+I29+L29+O29+R29+U29+X29+AA29+AD29+AG29+AJ29+AM29</f>
        <v>1</v>
      </c>
      <c r="AS29" s="92">
        <f t="shared" si="2"/>
        <v>0.1111111111111111</v>
      </c>
      <c r="AT29" s="221">
        <f>SUM(D29:AM29)</f>
        <v>9</v>
      </c>
    </row>
    <row r="30" spans="1:16379" ht="15.75" customHeight="1" thickBot="1" x14ac:dyDescent="0.3">
      <c r="B30" s="251" t="s">
        <v>51</v>
      </c>
      <c r="C30" s="252"/>
      <c r="D30" s="253">
        <v>8</v>
      </c>
      <c r="E30" s="254">
        <v>2</v>
      </c>
      <c r="F30" s="255">
        <v>5</v>
      </c>
      <c r="G30" s="256">
        <v>9</v>
      </c>
      <c r="H30" s="257">
        <v>6</v>
      </c>
      <c r="I30" s="258">
        <v>11</v>
      </c>
      <c r="J30" s="253">
        <v>5</v>
      </c>
      <c r="K30" s="257">
        <v>2</v>
      </c>
      <c r="L30" s="259">
        <v>10</v>
      </c>
      <c r="M30" s="260">
        <v>3</v>
      </c>
      <c r="N30" s="261">
        <v>6</v>
      </c>
      <c r="O30" s="262">
        <v>6</v>
      </c>
      <c r="P30" s="263"/>
      <c r="Q30" s="261"/>
      <c r="R30" s="262"/>
      <c r="S30" s="263"/>
      <c r="T30" s="261"/>
      <c r="U30" s="262"/>
      <c r="V30" s="263"/>
      <c r="W30" s="261"/>
      <c r="X30" s="262"/>
      <c r="Y30" s="87"/>
      <c r="Z30" s="88"/>
      <c r="AA30" s="87"/>
      <c r="AB30" s="87"/>
      <c r="AC30" s="88"/>
      <c r="AD30" s="87"/>
      <c r="AE30" s="87"/>
      <c r="AF30" s="88"/>
      <c r="AG30" s="87"/>
      <c r="AH30" s="87"/>
      <c r="AI30" s="88"/>
      <c r="AJ30" s="87"/>
      <c r="AK30" s="87"/>
      <c r="AL30" s="88"/>
      <c r="AM30" s="658"/>
      <c r="AN30" s="678">
        <f>D30+G30+J30+M30+P30+S30+V30+Y30+AB30+AE30+AH30+AK30</f>
        <v>25</v>
      </c>
      <c r="AO30" s="90">
        <f t="shared" si="0"/>
        <v>0.34246575342465752</v>
      </c>
      <c r="AP30" s="640">
        <f>E30+H30+K30+N30+Q30+T30+W30+Z30+AC30+AF30+AI30+AL30</f>
        <v>16</v>
      </c>
      <c r="AQ30" s="91">
        <f t="shared" si="1"/>
        <v>0.21917808219178081</v>
      </c>
      <c r="AR30" s="649">
        <f>F30+I30+L30+O30+R30+U30+X30+AA30+AD30+AG30+AJ30+AM30</f>
        <v>32</v>
      </c>
      <c r="AS30" s="92">
        <f t="shared" si="2"/>
        <v>0.43835616438356162</v>
      </c>
      <c r="AT30" s="221">
        <f>SUM(D30:AM30)</f>
        <v>73</v>
      </c>
    </row>
    <row r="31" spans="1:16379" ht="21" customHeight="1" thickBot="1" x14ac:dyDescent="0.3">
      <c r="B31" s="264" t="s">
        <v>52</v>
      </c>
      <c r="C31" s="265" t="s">
        <v>53</v>
      </c>
      <c r="D31" s="131">
        <v>8</v>
      </c>
      <c r="E31" s="132">
        <v>2</v>
      </c>
      <c r="F31" s="133">
        <v>5</v>
      </c>
      <c r="G31" s="167">
        <v>9</v>
      </c>
      <c r="H31" s="165">
        <v>6</v>
      </c>
      <c r="I31" s="168">
        <v>13</v>
      </c>
      <c r="J31" s="131">
        <v>7</v>
      </c>
      <c r="K31" s="165">
        <v>2</v>
      </c>
      <c r="L31" s="169">
        <v>3</v>
      </c>
      <c r="M31" s="266">
        <v>6</v>
      </c>
      <c r="N31" s="267">
        <v>6</v>
      </c>
      <c r="O31" s="268">
        <v>9</v>
      </c>
      <c r="P31" s="269"/>
      <c r="Q31" s="270"/>
      <c r="R31" s="268"/>
      <c r="S31" s="269"/>
      <c r="T31" s="270"/>
      <c r="U31" s="268"/>
      <c r="V31" s="269"/>
      <c r="W31" s="270"/>
      <c r="X31" s="268"/>
      <c r="Y31" s="104"/>
      <c r="Z31" s="105"/>
      <c r="AA31" s="104"/>
      <c r="AB31" s="104"/>
      <c r="AC31" s="105"/>
      <c r="AD31" s="104"/>
      <c r="AE31" s="104"/>
      <c r="AF31" s="105"/>
      <c r="AG31" s="104"/>
      <c r="AH31" s="104"/>
      <c r="AI31" s="105"/>
      <c r="AJ31" s="104"/>
      <c r="AK31" s="104"/>
      <c r="AL31" s="105"/>
      <c r="AM31" s="659"/>
      <c r="AN31" s="678">
        <f>D31+G31+J31+M31+P31+S31+V31+Y31+AB31+AE31+AH31+AK31</f>
        <v>30</v>
      </c>
      <c r="AO31" s="90">
        <f t="shared" si="0"/>
        <v>0.39473684210526316</v>
      </c>
      <c r="AP31" s="640">
        <f>E31+H31+K31+N31+Q31+T31+W31+Z31+AC31+AF31+AI31+AL31</f>
        <v>16</v>
      </c>
      <c r="AQ31" s="91">
        <f t="shared" si="1"/>
        <v>0.21052631578947367</v>
      </c>
      <c r="AR31" s="649">
        <f>F31+I31+L31+O31+R31+U31+X31+AA31+AD31+AG31+AJ31+AM31</f>
        <v>30</v>
      </c>
      <c r="AS31" s="92">
        <f t="shared" si="2"/>
        <v>0.39473684210526316</v>
      </c>
      <c r="AT31" s="221">
        <f>SUM(D31:AM31)</f>
        <v>76</v>
      </c>
    </row>
    <row r="32" spans="1:16379" ht="18.75" customHeight="1" thickBot="1" x14ac:dyDescent="0.3">
      <c r="B32" s="271"/>
      <c r="C32" s="272" t="s">
        <v>54</v>
      </c>
      <c r="D32" s="229">
        <v>0</v>
      </c>
      <c r="E32" s="230">
        <v>0</v>
      </c>
      <c r="F32" s="273">
        <v>0</v>
      </c>
      <c r="G32" s="232">
        <v>0</v>
      </c>
      <c r="H32" s="104">
        <v>1</v>
      </c>
      <c r="I32" s="233">
        <v>0</v>
      </c>
      <c r="J32" s="229">
        <v>1</v>
      </c>
      <c r="K32" s="104">
        <v>0</v>
      </c>
      <c r="L32" s="105">
        <v>1</v>
      </c>
      <c r="M32" s="274">
        <v>1</v>
      </c>
      <c r="N32" s="235">
        <v>0</v>
      </c>
      <c r="O32" s="114">
        <v>0</v>
      </c>
      <c r="P32" s="236"/>
      <c r="Q32" s="113"/>
      <c r="R32" s="114"/>
      <c r="S32" s="236"/>
      <c r="T32" s="113"/>
      <c r="U32" s="114"/>
      <c r="V32" s="236"/>
      <c r="W32" s="113"/>
      <c r="X32" s="114"/>
      <c r="Y32" s="113"/>
      <c r="Z32" s="114"/>
      <c r="AA32" s="113"/>
      <c r="AB32" s="113"/>
      <c r="AC32" s="114"/>
      <c r="AD32" s="113"/>
      <c r="AE32" s="113"/>
      <c r="AF32" s="114"/>
      <c r="AG32" s="113"/>
      <c r="AH32" s="113"/>
      <c r="AI32" s="114"/>
      <c r="AJ32" s="113"/>
      <c r="AK32" s="113"/>
      <c r="AL32" s="114"/>
      <c r="AM32" s="660"/>
      <c r="AN32" s="678">
        <f>D32+G32+J32+M32+P32+S32+V32+Y32+AB32+AE32+AH32+AK32</f>
        <v>2</v>
      </c>
      <c r="AO32" s="90">
        <f t="shared" si="0"/>
        <v>0.5</v>
      </c>
      <c r="AP32" s="640">
        <f>E32+H32+K32+N32+Q32+T32+W32+Z32+AC32+AF32+AI32+AL32</f>
        <v>1</v>
      </c>
      <c r="AQ32" s="91">
        <f t="shared" si="1"/>
        <v>0.25</v>
      </c>
      <c r="AR32" s="649">
        <f>F32+I32+L32+O32+R32+U32+X32+AA32+AD32+AG32+AJ32+AM32</f>
        <v>1</v>
      </c>
      <c r="AS32" s="92">
        <f t="shared" si="2"/>
        <v>0.25</v>
      </c>
      <c r="AT32" s="221">
        <f>SUM(D32:AM32)</f>
        <v>4</v>
      </c>
    </row>
    <row r="33" spans="2:46" ht="15.75" customHeight="1" thickBot="1" x14ac:dyDescent="0.3">
      <c r="B33" s="275"/>
      <c r="C33" s="276" t="s">
        <v>49</v>
      </c>
      <c r="D33" s="178">
        <v>0</v>
      </c>
      <c r="E33" s="179">
        <v>0</v>
      </c>
      <c r="F33" s="180">
        <v>0</v>
      </c>
      <c r="G33" s="181">
        <v>1</v>
      </c>
      <c r="H33" s="182">
        <v>0</v>
      </c>
      <c r="I33" s="183">
        <v>0</v>
      </c>
      <c r="J33" s="178">
        <v>0</v>
      </c>
      <c r="K33" s="182">
        <v>0</v>
      </c>
      <c r="L33" s="184">
        <v>0</v>
      </c>
      <c r="M33" s="185">
        <v>0</v>
      </c>
      <c r="N33" s="186">
        <v>0</v>
      </c>
      <c r="O33" s="187">
        <v>1</v>
      </c>
      <c r="P33" s="188"/>
      <c r="Q33" s="189"/>
      <c r="R33" s="187"/>
      <c r="S33" s="188"/>
      <c r="T33" s="189"/>
      <c r="U33" s="187"/>
      <c r="V33" s="188"/>
      <c r="W33" s="189"/>
      <c r="X33" s="187"/>
      <c r="Y33" s="104"/>
      <c r="Z33" s="105"/>
      <c r="AA33" s="104"/>
      <c r="AB33" s="104"/>
      <c r="AC33" s="105"/>
      <c r="AD33" s="104"/>
      <c r="AE33" s="104"/>
      <c r="AF33" s="105"/>
      <c r="AG33" s="104"/>
      <c r="AH33" s="104"/>
      <c r="AI33" s="105"/>
      <c r="AJ33" s="104"/>
      <c r="AK33" s="104"/>
      <c r="AL33" s="105"/>
      <c r="AM33" s="659"/>
      <c r="AN33" s="678">
        <f>D33+G33+J33+M33+P33+S33+V33+Y33+AB33+AE33+AH33+AK33</f>
        <v>1</v>
      </c>
      <c r="AO33" s="90">
        <f t="shared" si="0"/>
        <v>0.5</v>
      </c>
      <c r="AP33" s="640">
        <f>E33+H33+K33+N33+Q33+T33+W33+Z33+AC33+AF33+AI33+AL33</f>
        <v>0</v>
      </c>
      <c r="AQ33" s="91">
        <f t="shared" si="1"/>
        <v>0</v>
      </c>
      <c r="AR33" s="649">
        <f>F33+I33+L33+O33+R33+U33+X33+AA33+AD33+AG33+AJ33+AM33</f>
        <v>1</v>
      </c>
      <c r="AS33" s="92">
        <f t="shared" si="2"/>
        <v>0.5</v>
      </c>
      <c r="AT33" s="221">
        <f>SUM(D33:AM33)</f>
        <v>2</v>
      </c>
    </row>
    <row r="34" spans="2:46" ht="15" customHeight="1" thickBot="1" x14ac:dyDescent="0.3">
      <c r="B34" s="277" t="s">
        <v>55</v>
      </c>
      <c r="C34" s="278"/>
      <c r="D34" s="79">
        <v>1</v>
      </c>
      <c r="E34" s="80">
        <v>0</v>
      </c>
      <c r="F34" s="81">
        <v>0</v>
      </c>
      <c r="G34" s="82">
        <v>1</v>
      </c>
      <c r="H34" s="83">
        <v>2</v>
      </c>
      <c r="I34" s="84">
        <v>0</v>
      </c>
      <c r="J34" s="79">
        <v>0</v>
      </c>
      <c r="K34" s="83">
        <v>0</v>
      </c>
      <c r="L34" s="85">
        <v>1</v>
      </c>
      <c r="M34" s="86">
        <v>3</v>
      </c>
      <c r="N34" s="87">
        <v>0</v>
      </c>
      <c r="O34" s="88">
        <v>0</v>
      </c>
      <c r="P34" s="89"/>
      <c r="Q34" s="87"/>
      <c r="R34" s="88"/>
      <c r="S34" s="89"/>
      <c r="T34" s="87"/>
      <c r="U34" s="88"/>
      <c r="V34" s="89"/>
      <c r="W34" s="87"/>
      <c r="X34" s="88"/>
      <c r="Y34" s="113"/>
      <c r="Z34" s="114"/>
      <c r="AA34" s="113"/>
      <c r="AB34" s="113"/>
      <c r="AC34" s="114"/>
      <c r="AD34" s="113"/>
      <c r="AE34" s="113"/>
      <c r="AF34" s="114"/>
      <c r="AG34" s="113"/>
      <c r="AH34" s="113"/>
      <c r="AI34" s="114"/>
      <c r="AJ34" s="113"/>
      <c r="AK34" s="113"/>
      <c r="AL34" s="114"/>
      <c r="AM34" s="660"/>
      <c r="AN34" s="678">
        <f>D34+G34+J34+M34+P34+S34+V34+Y34+AB34+AE34+AH34+AK34</f>
        <v>5</v>
      </c>
      <c r="AO34" s="90">
        <f t="shared" si="0"/>
        <v>0.625</v>
      </c>
      <c r="AP34" s="640">
        <f>E34+H34+K34+N34+Q34+T34+W34+Z34+AC34+AF34+AI34+AL34</f>
        <v>2</v>
      </c>
      <c r="AQ34" s="91">
        <f t="shared" si="1"/>
        <v>0.25</v>
      </c>
      <c r="AR34" s="649">
        <f>F34+I34+L34+O34+R34+U34+X34+AA34+AD34+AG34+AJ34+AM34</f>
        <v>1</v>
      </c>
      <c r="AS34" s="92">
        <f t="shared" si="2"/>
        <v>0.125</v>
      </c>
      <c r="AT34" s="221">
        <f>SUM(D34:AM34)</f>
        <v>8</v>
      </c>
    </row>
    <row r="35" spans="2:46" ht="15" customHeight="1" thickBot="1" x14ac:dyDescent="0.3">
      <c r="B35" s="277" t="s">
        <v>56</v>
      </c>
      <c r="C35" s="278"/>
      <c r="D35" s="79">
        <v>7</v>
      </c>
      <c r="E35" s="80">
        <v>9</v>
      </c>
      <c r="F35" s="81">
        <v>13</v>
      </c>
      <c r="G35" s="82">
        <v>11</v>
      </c>
      <c r="H35" s="83">
        <v>3</v>
      </c>
      <c r="I35" s="84">
        <v>7</v>
      </c>
      <c r="J35" s="79">
        <v>16</v>
      </c>
      <c r="K35" s="83">
        <v>4</v>
      </c>
      <c r="L35" s="85">
        <v>4</v>
      </c>
      <c r="M35" s="86">
        <v>15</v>
      </c>
      <c r="N35" s="87">
        <v>4</v>
      </c>
      <c r="O35" s="88">
        <v>13</v>
      </c>
      <c r="P35" s="89"/>
      <c r="Q35" s="87"/>
      <c r="R35" s="88"/>
      <c r="S35" s="89"/>
      <c r="T35" s="87"/>
      <c r="U35" s="88"/>
      <c r="V35" s="89"/>
      <c r="W35" s="87"/>
      <c r="X35" s="88"/>
      <c r="Y35" s="87"/>
      <c r="Z35" s="88"/>
      <c r="AA35" s="87"/>
      <c r="AB35" s="87"/>
      <c r="AC35" s="88"/>
      <c r="AD35" s="87"/>
      <c r="AE35" s="87"/>
      <c r="AF35" s="88"/>
      <c r="AG35" s="87"/>
      <c r="AH35" s="87"/>
      <c r="AI35" s="88"/>
      <c r="AJ35" s="87"/>
      <c r="AK35" s="87"/>
      <c r="AL35" s="88"/>
      <c r="AM35" s="658"/>
      <c r="AN35" s="678">
        <f>D35+G35+J35+M35+P35+S35+V35+Y35+AB35+AE35+AH35+AK35</f>
        <v>49</v>
      </c>
      <c r="AO35" s="90">
        <f t="shared" si="0"/>
        <v>0.46226415094339623</v>
      </c>
      <c r="AP35" s="640">
        <f>E35+H35+K35+N35+Q35+T35+W35+Z35+AC35+AF35+AI35+AL35</f>
        <v>20</v>
      </c>
      <c r="AQ35" s="91">
        <f t="shared" si="1"/>
        <v>0.18867924528301888</v>
      </c>
      <c r="AR35" s="649">
        <f>F35+I35+L35+O35+R35+U35+X35+AA35+AD35+AG35+AJ35+AM35</f>
        <v>37</v>
      </c>
      <c r="AS35" s="92">
        <f t="shared" si="2"/>
        <v>0.34905660377358488</v>
      </c>
      <c r="AT35" s="221">
        <f>SUM(D35:AM35)</f>
        <v>106</v>
      </c>
    </row>
    <row r="36" spans="2:46" ht="15" customHeight="1" thickBot="1" x14ac:dyDescent="0.3">
      <c r="B36" s="279" t="s">
        <v>57</v>
      </c>
      <c r="C36" s="280" t="s">
        <v>53</v>
      </c>
      <c r="D36" s="229">
        <v>8</v>
      </c>
      <c r="E36" s="230">
        <v>8</v>
      </c>
      <c r="F36" s="273">
        <v>13</v>
      </c>
      <c r="G36" s="232">
        <v>9</v>
      </c>
      <c r="H36" s="104">
        <v>4</v>
      </c>
      <c r="I36" s="233">
        <v>7</v>
      </c>
      <c r="J36" s="229">
        <v>11</v>
      </c>
      <c r="K36" s="104">
        <v>3</v>
      </c>
      <c r="L36" s="105">
        <v>5</v>
      </c>
      <c r="M36" s="274">
        <v>22</v>
      </c>
      <c r="N36" s="235">
        <v>9</v>
      </c>
      <c r="O36" s="114">
        <v>11</v>
      </c>
      <c r="P36" s="236"/>
      <c r="Q36" s="113"/>
      <c r="R36" s="114"/>
      <c r="S36" s="236"/>
      <c r="T36" s="113"/>
      <c r="U36" s="114"/>
      <c r="V36" s="236"/>
      <c r="W36" s="113"/>
      <c r="X36" s="114"/>
      <c r="Y36" s="104"/>
      <c r="Z36" s="105"/>
      <c r="AA36" s="104"/>
      <c r="AB36" s="104"/>
      <c r="AC36" s="105"/>
      <c r="AD36" s="104"/>
      <c r="AE36" s="104"/>
      <c r="AF36" s="105"/>
      <c r="AG36" s="104"/>
      <c r="AH36" s="104"/>
      <c r="AI36" s="105"/>
      <c r="AJ36" s="104"/>
      <c r="AK36" s="104"/>
      <c r="AL36" s="105"/>
      <c r="AM36" s="659"/>
      <c r="AN36" s="678">
        <f>D36+G36+J36+M36+P36+S36+V36+Y36+AB36+AE36+AH36+AK36</f>
        <v>50</v>
      </c>
      <c r="AO36" s="90">
        <f t="shared" si="0"/>
        <v>0.45454545454545453</v>
      </c>
      <c r="AP36" s="640">
        <f>E36+H36+K36+N36+Q36+T36+W36+Z36+AC36+AF36+AI36+AL36</f>
        <v>24</v>
      </c>
      <c r="AQ36" s="91">
        <f t="shared" si="1"/>
        <v>0.21818181818181817</v>
      </c>
      <c r="AR36" s="649">
        <f>F36+I36+L36+O36+R36+U36+X36+AA36+AD36+AG36+AJ36+AM36</f>
        <v>36</v>
      </c>
      <c r="AS36" s="92">
        <f t="shared" si="2"/>
        <v>0.32727272727272727</v>
      </c>
      <c r="AT36" s="221">
        <f>SUM(D36:AM36)</f>
        <v>110</v>
      </c>
    </row>
    <row r="37" spans="2:46" ht="17.25" customHeight="1" thickBot="1" x14ac:dyDescent="0.3">
      <c r="B37" s="279"/>
      <c r="C37" s="280" t="s">
        <v>54</v>
      </c>
      <c r="D37" s="229">
        <v>1</v>
      </c>
      <c r="E37" s="230">
        <v>0</v>
      </c>
      <c r="F37" s="273">
        <v>0</v>
      </c>
      <c r="G37" s="232">
        <v>7</v>
      </c>
      <c r="H37" s="104">
        <v>1</v>
      </c>
      <c r="I37" s="233">
        <v>0</v>
      </c>
      <c r="J37" s="229">
        <v>4</v>
      </c>
      <c r="K37" s="104">
        <v>1</v>
      </c>
      <c r="L37" s="105">
        <v>1</v>
      </c>
      <c r="M37" s="274">
        <v>3</v>
      </c>
      <c r="N37" s="235">
        <v>0</v>
      </c>
      <c r="O37" s="114">
        <v>6</v>
      </c>
      <c r="P37" s="236"/>
      <c r="Q37" s="113"/>
      <c r="R37" s="114"/>
      <c r="S37" s="236"/>
      <c r="T37" s="113"/>
      <c r="U37" s="114"/>
      <c r="V37" s="236"/>
      <c r="W37" s="113"/>
      <c r="X37" s="114"/>
      <c r="Y37" s="113"/>
      <c r="Z37" s="114"/>
      <c r="AA37" s="113"/>
      <c r="AB37" s="113"/>
      <c r="AC37" s="114"/>
      <c r="AD37" s="113"/>
      <c r="AE37" s="113"/>
      <c r="AF37" s="114"/>
      <c r="AG37" s="113"/>
      <c r="AH37" s="113"/>
      <c r="AI37" s="114"/>
      <c r="AJ37" s="113"/>
      <c r="AK37" s="113"/>
      <c r="AL37" s="114"/>
      <c r="AM37" s="660"/>
      <c r="AN37" s="678">
        <f>D37+G37+J37+M37+P37+S37+V37+Y37+AB37+AE37+AH37+AK37</f>
        <v>15</v>
      </c>
      <c r="AO37" s="90">
        <f t="shared" si="0"/>
        <v>0.625</v>
      </c>
      <c r="AP37" s="640">
        <f>E37+H37+K37+N37+Q37+T37+W37+Z37+AC37+AF37+AI37+AL37</f>
        <v>2</v>
      </c>
      <c r="AQ37" s="91">
        <f t="shared" si="1"/>
        <v>8.3333333333333329E-2</v>
      </c>
      <c r="AR37" s="649">
        <f>F37+I37+L37+O37+R37+U37+X37+AA37+AD37+AG37+AJ37+AM37</f>
        <v>7</v>
      </c>
      <c r="AS37" s="92">
        <f t="shared" si="2"/>
        <v>0.29166666666666669</v>
      </c>
      <c r="AT37" s="221">
        <f>SUM(D37:AM37)</f>
        <v>24</v>
      </c>
    </row>
    <row r="38" spans="2:46" ht="19.5" customHeight="1" thickBot="1" x14ac:dyDescent="0.3">
      <c r="B38" s="281"/>
      <c r="C38" s="276" t="s">
        <v>49</v>
      </c>
      <c r="D38" s="178">
        <v>0</v>
      </c>
      <c r="E38" s="179">
        <v>0</v>
      </c>
      <c r="F38" s="180">
        <v>0</v>
      </c>
      <c r="G38" s="181">
        <v>0</v>
      </c>
      <c r="H38" s="182">
        <v>0</v>
      </c>
      <c r="I38" s="183">
        <v>0</v>
      </c>
      <c r="J38" s="178">
        <v>0</v>
      </c>
      <c r="K38" s="189">
        <v>0</v>
      </c>
      <c r="L38" s="184">
        <v>0</v>
      </c>
      <c r="M38" s="185">
        <v>3</v>
      </c>
      <c r="N38" s="282">
        <v>0</v>
      </c>
      <c r="O38" s="187">
        <v>2</v>
      </c>
      <c r="P38" s="188"/>
      <c r="Q38" s="189"/>
      <c r="R38" s="187"/>
      <c r="S38" s="188"/>
      <c r="T38" s="189"/>
      <c r="U38" s="187"/>
      <c r="V38" s="188"/>
      <c r="W38" s="189"/>
      <c r="X38" s="187"/>
      <c r="Y38" s="104"/>
      <c r="Z38" s="105"/>
      <c r="AA38" s="104"/>
      <c r="AB38" s="104"/>
      <c r="AC38" s="105"/>
      <c r="AD38" s="104"/>
      <c r="AE38" s="104"/>
      <c r="AF38" s="105"/>
      <c r="AG38" s="104"/>
      <c r="AH38" s="104"/>
      <c r="AI38" s="105"/>
      <c r="AJ38" s="104"/>
      <c r="AK38" s="104"/>
      <c r="AL38" s="105"/>
      <c r="AM38" s="659"/>
      <c r="AN38" s="678">
        <f>D38+G38+J38+M38+P38+S38+V38+Y38+AB38+AE38+AH38+AK38</f>
        <v>3</v>
      </c>
      <c r="AO38" s="90">
        <f t="shared" si="0"/>
        <v>0.6</v>
      </c>
      <c r="AP38" s="640">
        <f>E38+H38+K38+N38+Q38+T38+W38+Z38+AC38+AF38+AI38+AL38</f>
        <v>0</v>
      </c>
      <c r="AQ38" s="91">
        <f t="shared" si="1"/>
        <v>0</v>
      </c>
      <c r="AR38" s="649">
        <f>F38+I38+L38+O38+R38+U38+X38+AA38+AD38+AG38+AJ38+AM38</f>
        <v>2</v>
      </c>
      <c r="AS38" s="92">
        <f t="shared" si="2"/>
        <v>0.4</v>
      </c>
      <c r="AT38" s="221">
        <f>SUM(D38:AM38)</f>
        <v>5</v>
      </c>
    </row>
    <row r="39" spans="2:46" ht="18" customHeight="1" thickBot="1" x14ac:dyDescent="0.3">
      <c r="B39" s="283" t="s">
        <v>58</v>
      </c>
      <c r="C39" s="284"/>
      <c r="D39" s="285">
        <v>0</v>
      </c>
      <c r="E39" s="286">
        <v>0</v>
      </c>
      <c r="F39" s="287">
        <v>0</v>
      </c>
      <c r="G39" s="288">
        <v>0</v>
      </c>
      <c r="H39" s="289">
        <v>0</v>
      </c>
      <c r="I39" s="290">
        <v>0</v>
      </c>
      <c r="J39" s="285">
        <v>1</v>
      </c>
      <c r="K39" s="289">
        <v>0</v>
      </c>
      <c r="L39" s="291">
        <v>0</v>
      </c>
      <c r="M39" s="288">
        <v>0</v>
      </c>
      <c r="N39" s="289">
        <v>0</v>
      </c>
      <c r="O39" s="291">
        <v>0</v>
      </c>
      <c r="P39" s="285"/>
      <c r="Q39" s="289"/>
      <c r="R39" s="291"/>
      <c r="S39" s="285"/>
      <c r="T39" s="289"/>
      <c r="U39" s="291"/>
      <c r="V39" s="285"/>
      <c r="W39" s="289"/>
      <c r="X39" s="291"/>
      <c r="Y39" s="113"/>
      <c r="Z39" s="114"/>
      <c r="AA39" s="113"/>
      <c r="AB39" s="113"/>
      <c r="AC39" s="114"/>
      <c r="AD39" s="113"/>
      <c r="AE39" s="113"/>
      <c r="AF39" s="114"/>
      <c r="AG39" s="113"/>
      <c r="AH39" s="113"/>
      <c r="AI39" s="114"/>
      <c r="AJ39" s="113"/>
      <c r="AK39" s="113"/>
      <c r="AL39" s="114"/>
      <c r="AM39" s="660"/>
      <c r="AN39" s="678">
        <f>D39+G39+J39+M39+P39+S39+V39+Y39+AB39+AE39+AH39+AK39</f>
        <v>1</v>
      </c>
      <c r="AO39" s="90">
        <f t="shared" si="0"/>
        <v>1</v>
      </c>
      <c r="AP39" s="640">
        <f>E39+H39+K39+N39+Q39+T39+W39+Z39+AC39+AF39+AI39+AL39</f>
        <v>0</v>
      </c>
      <c r="AQ39" s="91">
        <f t="shared" si="1"/>
        <v>0</v>
      </c>
      <c r="AR39" s="649">
        <f>F39+I39+L39+O39+R39+U39+X39+AA39+AD39+AG39+AJ39+AM39</f>
        <v>0</v>
      </c>
      <c r="AS39" s="92">
        <f t="shared" si="2"/>
        <v>0</v>
      </c>
      <c r="AT39" s="221">
        <f>SUM(D39:AM39)</f>
        <v>1</v>
      </c>
    </row>
    <row r="40" spans="2:46" ht="17.25" customHeight="1" thickBot="1" x14ac:dyDescent="0.3">
      <c r="B40" s="292" t="s">
        <v>59</v>
      </c>
      <c r="C40" s="293"/>
      <c r="D40" s="294">
        <v>0</v>
      </c>
      <c r="E40" s="295">
        <v>0</v>
      </c>
      <c r="F40" s="296">
        <v>0</v>
      </c>
      <c r="G40" s="297">
        <v>14</v>
      </c>
      <c r="H40" s="298">
        <v>2</v>
      </c>
      <c r="I40" s="299">
        <v>8</v>
      </c>
      <c r="J40" s="294">
        <v>16</v>
      </c>
      <c r="K40" s="298">
        <v>6</v>
      </c>
      <c r="L40" s="300">
        <v>13</v>
      </c>
      <c r="M40" s="297">
        <v>11</v>
      </c>
      <c r="N40" s="298">
        <v>14</v>
      </c>
      <c r="O40" s="300">
        <v>14</v>
      </c>
      <c r="P40" s="294"/>
      <c r="Q40" s="298"/>
      <c r="R40" s="300"/>
      <c r="S40" s="294"/>
      <c r="T40" s="298"/>
      <c r="U40" s="300"/>
      <c r="V40" s="294"/>
      <c r="W40" s="298"/>
      <c r="X40" s="300"/>
      <c r="Y40" s="87"/>
      <c r="Z40" s="88"/>
      <c r="AA40" s="87"/>
      <c r="AB40" s="87"/>
      <c r="AC40" s="88"/>
      <c r="AD40" s="87"/>
      <c r="AE40" s="87"/>
      <c r="AF40" s="88"/>
      <c r="AG40" s="87"/>
      <c r="AH40" s="87"/>
      <c r="AI40" s="88"/>
      <c r="AJ40" s="87"/>
      <c r="AK40" s="87"/>
      <c r="AL40" s="88"/>
      <c r="AM40" s="658"/>
      <c r="AN40" s="678">
        <f>D40+G40+J40+M40+P40+S40+V40+Y40+AB40+AE40+AH40+AK40</f>
        <v>41</v>
      </c>
      <c r="AO40" s="90">
        <f t="shared" si="0"/>
        <v>0.41836734693877553</v>
      </c>
      <c r="AP40" s="640">
        <f>E40+H40+K40+N40+Q40+T40+W40+Z40+AC40+AF40+AI40+AL40</f>
        <v>22</v>
      </c>
      <c r="AQ40" s="91">
        <f t="shared" si="1"/>
        <v>0.22448979591836735</v>
      </c>
      <c r="AR40" s="649">
        <f>F40+I40+L40+O40+R40+U40+X40+AA40+AD40+AG40+AJ40+AM40</f>
        <v>35</v>
      </c>
      <c r="AS40" s="92">
        <f t="shared" si="2"/>
        <v>0.35714285714285715</v>
      </c>
      <c r="AT40" s="163">
        <f>SUM(D40:AM40)</f>
        <v>98</v>
      </c>
    </row>
    <row r="41" spans="2:46" ht="15.75" customHeight="1" thickBot="1" x14ac:dyDescent="0.3">
      <c r="B41" s="301" t="s">
        <v>60</v>
      </c>
      <c r="C41" s="302" t="s">
        <v>61</v>
      </c>
      <c r="D41" s="229">
        <v>52</v>
      </c>
      <c r="E41" s="230">
        <v>30</v>
      </c>
      <c r="F41" s="105">
        <v>45</v>
      </c>
      <c r="G41" s="229">
        <v>42</v>
      </c>
      <c r="H41" s="104">
        <v>22</v>
      </c>
      <c r="I41" s="233">
        <v>16</v>
      </c>
      <c r="J41" s="229">
        <v>72</v>
      </c>
      <c r="K41" s="104">
        <v>32</v>
      </c>
      <c r="L41" s="105">
        <v>36</v>
      </c>
      <c r="M41" s="232">
        <v>67</v>
      </c>
      <c r="N41" s="104">
        <v>39</v>
      </c>
      <c r="O41" s="105">
        <v>43</v>
      </c>
      <c r="P41" s="229"/>
      <c r="Q41" s="104"/>
      <c r="R41" s="105"/>
      <c r="S41" s="229"/>
      <c r="T41" s="104"/>
      <c r="U41" s="105"/>
      <c r="V41" s="229"/>
      <c r="W41" s="104"/>
      <c r="X41" s="105"/>
      <c r="Y41" s="229"/>
      <c r="Z41" s="104"/>
      <c r="AA41" s="105"/>
      <c r="AB41" s="229"/>
      <c r="AC41" s="104"/>
      <c r="AD41" s="105"/>
      <c r="AE41" s="229"/>
      <c r="AF41" s="104"/>
      <c r="AG41" s="105"/>
      <c r="AH41" s="229"/>
      <c r="AI41" s="104"/>
      <c r="AJ41" s="105"/>
      <c r="AK41" s="229"/>
      <c r="AL41" s="104"/>
      <c r="AM41" s="233"/>
      <c r="AN41" s="678">
        <f>D41+G41+J41+M41+P41+S41+V41+Y41+AB41+AE41+AH41+AK41</f>
        <v>233</v>
      </c>
      <c r="AO41" s="90">
        <f t="shared" si="0"/>
        <v>0.46975806451612906</v>
      </c>
      <c r="AP41" s="640">
        <f>E41+H41+K41+N41+Q41+T41+W41+Z41+AC41+AF41+AI41+AL41</f>
        <v>123</v>
      </c>
      <c r="AQ41" s="91">
        <f t="shared" si="1"/>
        <v>0.24798387096774194</v>
      </c>
      <c r="AR41" s="649">
        <f>F41+I41+L41+O41+R41+U41+X41+AA41+AD41+AG41+AJ41+AM41</f>
        <v>140</v>
      </c>
      <c r="AS41" s="92">
        <f t="shared" si="2"/>
        <v>0.28225806451612906</v>
      </c>
      <c r="AT41" s="303">
        <f>SUM(D41:AM41)</f>
        <v>496</v>
      </c>
    </row>
    <row r="42" spans="2:46" ht="17.25" customHeight="1" thickBot="1" x14ac:dyDescent="0.3">
      <c r="B42" s="304"/>
      <c r="C42" s="305" t="s">
        <v>62</v>
      </c>
      <c r="D42" s="178">
        <v>10</v>
      </c>
      <c r="E42" s="179">
        <v>5</v>
      </c>
      <c r="F42" s="184">
        <v>1</v>
      </c>
      <c r="G42" s="178">
        <v>6</v>
      </c>
      <c r="H42" s="182">
        <v>1</v>
      </c>
      <c r="I42" s="183">
        <v>2</v>
      </c>
      <c r="J42" s="178">
        <v>20</v>
      </c>
      <c r="K42" s="182">
        <v>6</v>
      </c>
      <c r="L42" s="184">
        <v>2</v>
      </c>
      <c r="M42" s="181">
        <v>24</v>
      </c>
      <c r="N42" s="182">
        <v>18</v>
      </c>
      <c r="O42" s="184">
        <v>8</v>
      </c>
      <c r="P42" s="178"/>
      <c r="Q42" s="182"/>
      <c r="R42" s="184"/>
      <c r="S42" s="178"/>
      <c r="T42" s="182"/>
      <c r="U42" s="184"/>
      <c r="V42" s="178"/>
      <c r="W42" s="182"/>
      <c r="X42" s="184"/>
      <c r="Y42" s="178"/>
      <c r="Z42" s="182"/>
      <c r="AA42" s="184"/>
      <c r="AB42" s="178"/>
      <c r="AC42" s="182"/>
      <c r="AD42" s="184"/>
      <c r="AE42" s="178"/>
      <c r="AF42" s="182"/>
      <c r="AG42" s="184"/>
      <c r="AH42" s="178"/>
      <c r="AI42" s="182"/>
      <c r="AJ42" s="184"/>
      <c r="AK42" s="178"/>
      <c r="AL42" s="182"/>
      <c r="AM42" s="183"/>
      <c r="AN42" s="678">
        <f>D42+G42+J42+M42+P42+S42+V42+Y42+AB42+AE42+AH42+AK42</f>
        <v>60</v>
      </c>
      <c r="AO42" s="90">
        <f t="shared" si="0"/>
        <v>0.58252427184466016</v>
      </c>
      <c r="AP42" s="640">
        <f>E42+H42+K42+N42+Q42+T42+W42+Z42+AC42+AF42+AI42+AL42</f>
        <v>30</v>
      </c>
      <c r="AQ42" s="91">
        <f t="shared" si="1"/>
        <v>0.29126213592233008</v>
      </c>
      <c r="AR42" s="649">
        <f>F42+I42+L42+O42+R42+U42+X42+AA42+AD42+AG42+AJ42+AM42</f>
        <v>13</v>
      </c>
      <c r="AS42" s="92">
        <f t="shared" si="2"/>
        <v>0.12621359223300971</v>
      </c>
      <c r="AT42" s="303">
        <f>SUM(D42:AM42)</f>
        <v>103</v>
      </c>
    </row>
    <row r="43" spans="2:46" s="22" customFormat="1" ht="21.75" customHeight="1" thickBot="1" x14ac:dyDescent="0.3">
      <c r="B43" s="306" t="s">
        <v>63</v>
      </c>
      <c r="C43" s="307"/>
      <c r="D43" s="285">
        <v>5</v>
      </c>
      <c r="E43" s="286">
        <v>3</v>
      </c>
      <c r="F43" s="308">
        <v>2</v>
      </c>
      <c r="G43" s="285">
        <v>5</v>
      </c>
      <c r="H43" s="289">
        <v>5</v>
      </c>
      <c r="I43" s="290">
        <v>2</v>
      </c>
      <c r="J43" s="285">
        <v>11</v>
      </c>
      <c r="K43" s="289">
        <v>24</v>
      </c>
      <c r="L43" s="291">
        <v>13</v>
      </c>
      <c r="M43" s="288">
        <v>13</v>
      </c>
      <c r="N43" s="289">
        <v>12</v>
      </c>
      <c r="O43" s="291">
        <v>15</v>
      </c>
      <c r="P43" s="285"/>
      <c r="Q43" s="289"/>
      <c r="R43" s="291"/>
      <c r="S43" s="285"/>
      <c r="T43" s="289"/>
      <c r="U43" s="291"/>
      <c r="V43" s="285"/>
      <c r="W43" s="289"/>
      <c r="X43" s="291"/>
      <c r="Y43" s="285"/>
      <c r="Z43" s="289"/>
      <c r="AA43" s="291"/>
      <c r="AB43" s="285"/>
      <c r="AC43" s="289"/>
      <c r="AD43" s="291"/>
      <c r="AE43" s="285"/>
      <c r="AF43" s="289"/>
      <c r="AG43" s="291"/>
      <c r="AH43" s="285"/>
      <c r="AI43" s="289"/>
      <c r="AJ43" s="291"/>
      <c r="AK43" s="285"/>
      <c r="AL43" s="289"/>
      <c r="AM43" s="290"/>
      <c r="AN43" s="678">
        <f>D43+G43+J43+M43+P43+S43+V43+Y43+AB43+AE43+AH43+AK43</f>
        <v>34</v>
      </c>
      <c r="AO43" s="90">
        <f t="shared" si="0"/>
        <v>0.30909090909090908</v>
      </c>
      <c r="AP43" s="640">
        <f>E43+H43+K43+N43+Q43+T43+W43+Z43+AC43+AF43+AI43+AL43</f>
        <v>44</v>
      </c>
      <c r="AQ43" s="91">
        <f t="shared" si="1"/>
        <v>0.4</v>
      </c>
      <c r="AR43" s="649">
        <f>F43+I43+L43+O43+R43+U43+X43+AA43+AD43+AG43+AJ43+AM43</f>
        <v>32</v>
      </c>
      <c r="AS43" s="92">
        <f t="shared" si="2"/>
        <v>0.29090909090909089</v>
      </c>
      <c r="AT43" s="303">
        <f>SUM(D43:AM43)</f>
        <v>110</v>
      </c>
    </row>
    <row r="44" spans="2:46" ht="17.25" customHeight="1" thickBot="1" x14ac:dyDescent="0.3">
      <c r="B44" s="309" t="s">
        <v>64</v>
      </c>
      <c r="C44" s="310"/>
      <c r="D44" s="285">
        <v>1</v>
      </c>
      <c r="E44" s="286">
        <v>0</v>
      </c>
      <c r="F44" s="308">
        <v>0</v>
      </c>
      <c r="G44" s="285">
        <v>0</v>
      </c>
      <c r="H44" s="289">
        <v>1</v>
      </c>
      <c r="I44" s="290">
        <v>0</v>
      </c>
      <c r="J44" s="285">
        <v>3</v>
      </c>
      <c r="K44" s="289">
        <v>1</v>
      </c>
      <c r="L44" s="291">
        <v>2</v>
      </c>
      <c r="M44" s="288">
        <v>5</v>
      </c>
      <c r="N44" s="289">
        <v>0</v>
      </c>
      <c r="O44" s="291">
        <v>2</v>
      </c>
      <c r="P44" s="285"/>
      <c r="Q44" s="289"/>
      <c r="R44" s="291"/>
      <c r="S44" s="285"/>
      <c r="T44" s="289"/>
      <c r="U44" s="291"/>
      <c r="V44" s="285"/>
      <c r="W44" s="289"/>
      <c r="X44" s="291"/>
      <c r="Y44" s="285"/>
      <c r="Z44" s="289"/>
      <c r="AA44" s="291"/>
      <c r="AB44" s="285"/>
      <c r="AC44" s="289"/>
      <c r="AD44" s="291"/>
      <c r="AE44" s="285"/>
      <c r="AF44" s="289"/>
      <c r="AG44" s="291"/>
      <c r="AH44" s="285"/>
      <c r="AI44" s="289"/>
      <c r="AJ44" s="291"/>
      <c r="AK44" s="285"/>
      <c r="AL44" s="289"/>
      <c r="AM44" s="290"/>
      <c r="AN44" s="678">
        <f>D44+G44+J44+M44+P44+S44+V44+Y44+AB44+AE44+AH44+AK44</f>
        <v>9</v>
      </c>
      <c r="AO44" s="90">
        <f t="shared" si="0"/>
        <v>0.6</v>
      </c>
      <c r="AP44" s="640">
        <f>E44+H44+K44+N44+Q44+T44+W44+Z44+AC44+AF44+AI44+AL44</f>
        <v>2</v>
      </c>
      <c r="AQ44" s="91">
        <f t="shared" si="1"/>
        <v>0.13333333333333333</v>
      </c>
      <c r="AR44" s="649">
        <f>F44+I44+L44+O44+R44+U44+X44+AA44+AD44+AG44+AJ44+AM44</f>
        <v>4</v>
      </c>
      <c r="AS44" s="92">
        <f t="shared" si="2"/>
        <v>0.26666666666666666</v>
      </c>
      <c r="AT44" s="194">
        <f>SUM(D44:AM44)</f>
        <v>15</v>
      </c>
    </row>
    <row r="45" spans="2:46" s="22" customFormat="1" ht="17.25" customHeight="1" thickBot="1" x14ac:dyDescent="0.3">
      <c r="B45" s="311" t="s">
        <v>65</v>
      </c>
      <c r="C45" s="312"/>
      <c r="D45" s="285">
        <v>0</v>
      </c>
      <c r="E45" s="286">
        <v>0</v>
      </c>
      <c r="F45" s="308">
        <v>0</v>
      </c>
      <c r="G45" s="285">
        <v>1</v>
      </c>
      <c r="H45" s="289">
        <v>0</v>
      </c>
      <c r="I45" s="290">
        <v>2</v>
      </c>
      <c r="J45" s="285">
        <v>6</v>
      </c>
      <c r="K45" s="289">
        <v>3</v>
      </c>
      <c r="L45" s="291">
        <v>2</v>
      </c>
      <c r="M45" s="288">
        <v>14</v>
      </c>
      <c r="N45" s="289">
        <v>2</v>
      </c>
      <c r="O45" s="291">
        <v>9</v>
      </c>
      <c r="P45" s="285"/>
      <c r="Q45" s="289"/>
      <c r="R45" s="291"/>
      <c r="S45" s="285"/>
      <c r="T45" s="289"/>
      <c r="U45" s="291"/>
      <c r="V45" s="285"/>
      <c r="W45" s="289"/>
      <c r="X45" s="291"/>
      <c r="Y45" s="285"/>
      <c r="Z45" s="289"/>
      <c r="AA45" s="291"/>
      <c r="AB45" s="285"/>
      <c r="AC45" s="289"/>
      <c r="AD45" s="291"/>
      <c r="AE45" s="285"/>
      <c r="AF45" s="289"/>
      <c r="AG45" s="291"/>
      <c r="AH45" s="285"/>
      <c r="AI45" s="289"/>
      <c r="AJ45" s="291"/>
      <c r="AK45" s="285"/>
      <c r="AL45" s="289"/>
      <c r="AM45" s="290"/>
      <c r="AN45" s="678">
        <f>D45+G45+J45+M45+P45+S45+V45+Y45+AB45+AE45+AH45+AK45</f>
        <v>21</v>
      </c>
      <c r="AO45" s="90">
        <f t="shared" si="0"/>
        <v>0.53846153846153844</v>
      </c>
      <c r="AP45" s="640">
        <f>E45+H45+K45+N45+Q45+T45+W45+Z45+AC45+AF45+AI45+AL45</f>
        <v>5</v>
      </c>
      <c r="AQ45" s="91">
        <f t="shared" si="1"/>
        <v>0.12820512820512819</v>
      </c>
      <c r="AR45" s="649">
        <f>F45+I45+L45+O45+R45+U45+X45+AA45+AD45+AG45+AJ45+AM45</f>
        <v>13</v>
      </c>
      <c r="AS45" s="92">
        <f t="shared" si="2"/>
        <v>0.33333333333333331</v>
      </c>
      <c r="AT45" s="303">
        <f>SUM(D45:AM45)</f>
        <v>39</v>
      </c>
    </row>
    <row r="46" spans="2:46" ht="17.25" customHeight="1" thickBot="1" x14ac:dyDescent="0.3">
      <c r="B46" s="313" t="s">
        <v>66</v>
      </c>
      <c r="C46" s="314" t="s">
        <v>67</v>
      </c>
      <c r="D46" s="79">
        <v>5</v>
      </c>
      <c r="E46" s="80">
        <v>1</v>
      </c>
      <c r="F46" s="81">
        <v>0</v>
      </c>
      <c r="G46" s="82">
        <v>3</v>
      </c>
      <c r="H46" s="83">
        <v>1</v>
      </c>
      <c r="I46" s="84">
        <v>0</v>
      </c>
      <c r="J46" s="79">
        <v>8</v>
      </c>
      <c r="K46" s="83">
        <v>0</v>
      </c>
      <c r="L46" s="85">
        <v>0</v>
      </c>
      <c r="M46" s="86">
        <v>10</v>
      </c>
      <c r="N46" s="87">
        <v>1</v>
      </c>
      <c r="O46" s="88">
        <v>1</v>
      </c>
      <c r="P46" s="89"/>
      <c r="Q46" s="87"/>
      <c r="R46" s="88"/>
      <c r="S46" s="89"/>
      <c r="T46" s="87"/>
      <c r="U46" s="88"/>
      <c r="V46" s="89"/>
      <c r="W46" s="87"/>
      <c r="X46" s="88"/>
      <c r="Y46" s="104"/>
      <c r="Z46" s="105"/>
      <c r="AA46" s="104"/>
      <c r="AB46" s="104"/>
      <c r="AC46" s="105"/>
      <c r="AD46" s="104"/>
      <c r="AE46" s="104"/>
      <c r="AF46" s="105"/>
      <c r="AG46" s="104"/>
      <c r="AH46" s="104"/>
      <c r="AI46" s="105"/>
      <c r="AJ46" s="104"/>
      <c r="AK46" s="104"/>
      <c r="AL46" s="105"/>
      <c r="AM46" s="659"/>
      <c r="AN46" s="678">
        <f>D46+G46+J46+M46+P46+S46+V46+Y46+AB46+AE46+AH46+AK46</f>
        <v>26</v>
      </c>
      <c r="AO46" s="90">
        <f t="shared" si="0"/>
        <v>0.8666666666666667</v>
      </c>
      <c r="AP46" s="640">
        <f>E46+H46+K46+N46+Q46+T46+W46+Z46+AC46+AF46+AI46+AL46</f>
        <v>3</v>
      </c>
      <c r="AQ46" s="91">
        <f t="shared" si="1"/>
        <v>0.1</v>
      </c>
      <c r="AR46" s="649">
        <f>F46+I46+L46+O46+R46+U46+X46+AA46+AD46+AG46+AJ46+AM46</f>
        <v>1</v>
      </c>
      <c r="AS46" s="92">
        <f t="shared" si="2"/>
        <v>3.3333333333333333E-2</v>
      </c>
      <c r="AT46" s="194">
        <f>SUM(D46:AM46)</f>
        <v>30</v>
      </c>
    </row>
    <row r="47" spans="2:46" ht="17.25" customHeight="1" thickBot="1" x14ac:dyDescent="0.3">
      <c r="B47" s="315"/>
      <c r="C47" s="228" t="s">
        <v>68</v>
      </c>
      <c r="D47" s="229">
        <v>6</v>
      </c>
      <c r="E47" s="230">
        <v>1</v>
      </c>
      <c r="F47" s="273">
        <v>0</v>
      </c>
      <c r="G47" s="232">
        <v>4</v>
      </c>
      <c r="H47" s="104">
        <v>0</v>
      </c>
      <c r="I47" s="233">
        <v>0</v>
      </c>
      <c r="J47" s="229">
        <v>6</v>
      </c>
      <c r="K47" s="104">
        <v>1</v>
      </c>
      <c r="L47" s="105">
        <v>0</v>
      </c>
      <c r="M47" s="274">
        <v>8</v>
      </c>
      <c r="N47" s="113">
        <v>1</v>
      </c>
      <c r="O47" s="114">
        <v>1</v>
      </c>
      <c r="P47" s="236"/>
      <c r="Q47" s="113"/>
      <c r="R47" s="114"/>
      <c r="S47" s="236"/>
      <c r="T47" s="113"/>
      <c r="U47" s="114"/>
      <c r="V47" s="236"/>
      <c r="W47" s="113"/>
      <c r="X47" s="114"/>
      <c r="Y47" s="113"/>
      <c r="Z47" s="114"/>
      <c r="AA47" s="113"/>
      <c r="AB47" s="113"/>
      <c r="AC47" s="114"/>
      <c r="AD47" s="113"/>
      <c r="AE47" s="113"/>
      <c r="AF47" s="114"/>
      <c r="AG47" s="113"/>
      <c r="AH47" s="113"/>
      <c r="AI47" s="114"/>
      <c r="AJ47" s="113"/>
      <c r="AK47" s="113"/>
      <c r="AL47" s="114"/>
      <c r="AM47" s="660"/>
      <c r="AN47" s="678">
        <f>D47+G47+J47+M47+P47+S47+V47+Y47+AB47+AE47+AH47+AK47</f>
        <v>24</v>
      </c>
      <c r="AO47" s="90">
        <f t="shared" si="0"/>
        <v>0.8571428571428571</v>
      </c>
      <c r="AP47" s="640">
        <f>E47+H47+K47+N47+Q47+T47+W47+Z47+AC47+AF47+AI47+AL47</f>
        <v>3</v>
      </c>
      <c r="AQ47" s="91">
        <f t="shared" si="1"/>
        <v>0.10714285714285714</v>
      </c>
      <c r="AR47" s="649">
        <f>F47+I47+L47+O47+R47+U47+X47+AA47+AD47+AG47+AJ47+AM47</f>
        <v>1</v>
      </c>
      <c r="AS47" s="92">
        <f t="shared" si="2"/>
        <v>3.5714285714285712E-2</v>
      </c>
      <c r="AT47" s="316">
        <f>SUM(D47:AM47)</f>
        <v>28</v>
      </c>
    </row>
    <row r="48" spans="2:46" ht="17.25" customHeight="1" thickBot="1" x14ac:dyDescent="0.3">
      <c r="B48" s="315"/>
      <c r="C48" s="238" t="s">
        <v>69</v>
      </c>
      <c r="D48" s="239">
        <v>1</v>
      </c>
      <c r="E48" s="240">
        <v>0</v>
      </c>
      <c r="F48" s="317">
        <v>0</v>
      </c>
      <c r="G48" s="241">
        <v>0</v>
      </c>
      <c r="H48" s="158">
        <v>0</v>
      </c>
      <c r="I48" s="242">
        <v>0</v>
      </c>
      <c r="J48" s="318">
        <v>0</v>
      </c>
      <c r="K48" s="158">
        <v>0</v>
      </c>
      <c r="L48" s="159">
        <v>0</v>
      </c>
      <c r="M48" s="243">
        <v>1</v>
      </c>
      <c r="N48" s="247">
        <v>0</v>
      </c>
      <c r="O48" s="245">
        <v>0</v>
      </c>
      <c r="P48" s="246"/>
      <c r="Q48" s="247"/>
      <c r="R48" s="245"/>
      <c r="S48" s="246"/>
      <c r="T48" s="247"/>
      <c r="U48" s="245"/>
      <c r="V48" s="246"/>
      <c r="W48" s="247"/>
      <c r="X48" s="245"/>
      <c r="Y48" s="158"/>
      <c r="Z48" s="159"/>
      <c r="AA48" s="158"/>
      <c r="AB48" s="158"/>
      <c r="AC48" s="159"/>
      <c r="AD48" s="158"/>
      <c r="AE48" s="158"/>
      <c r="AF48" s="159"/>
      <c r="AG48" s="158"/>
      <c r="AH48" s="158"/>
      <c r="AI48" s="159"/>
      <c r="AJ48" s="158"/>
      <c r="AK48" s="158"/>
      <c r="AL48" s="159"/>
      <c r="AM48" s="661"/>
      <c r="AN48" s="679">
        <f>D48+G48+J48+M48+P48+S48+V48+Y48+AB48+AE48+AH48+AK48</f>
        <v>2</v>
      </c>
      <c r="AO48" s="160">
        <f t="shared" si="0"/>
        <v>1</v>
      </c>
      <c r="AP48" s="641">
        <f>E48+H48+K48+N48+Q48+T48+W48+Z48+AC48+AF48+AI48+AL48</f>
        <v>0</v>
      </c>
      <c r="AQ48" s="161">
        <f t="shared" si="1"/>
        <v>0</v>
      </c>
      <c r="AR48" s="654">
        <f>F48+I48+L48+O48+R48+U48+X48+AA48+AD48+AG48+AJ48+AM48</f>
        <v>0</v>
      </c>
      <c r="AS48" s="162">
        <f t="shared" si="2"/>
        <v>0</v>
      </c>
      <c r="AT48" s="319">
        <f>SUM(D48:AM48)</f>
        <v>2</v>
      </c>
    </row>
    <row r="49" spans="2:46" ht="17.25" customHeight="1" thickBot="1" x14ac:dyDescent="0.3">
      <c r="B49" s="313" t="s">
        <v>70</v>
      </c>
      <c r="C49" s="314" t="s">
        <v>71</v>
      </c>
      <c r="D49" s="131">
        <v>4</v>
      </c>
      <c r="E49" s="165">
        <v>13</v>
      </c>
      <c r="F49" s="320">
        <v>8</v>
      </c>
      <c r="G49" s="131">
        <v>25</v>
      </c>
      <c r="H49" s="165">
        <v>20</v>
      </c>
      <c r="I49" s="168">
        <v>23</v>
      </c>
      <c r="J49" s="131">
        <v>38</v>
      </c>
      <c r="K49" s="165">
        <v>18</v>
      </c>
      <c r="L49" s="169">
        <v>5</v>
      </c>
      <c r="M49" s="131">
        <v>23</v>
      </c>
      <c r="N49" s="165">
        <v>18</v>
      </c>
      <c r="O49" s="169">
        <v>9</v>
      </c>
      <c r="P49" s="131"/>
      <c r="Q49" s="165"/>
      <c r="R49" s="169"/>
      <c r="S49" s="131"/>
      <c r="T49" s="165"/>
      <c r="U49" s="169"/>
      <c r="V49" s="131"/>
      <c r="W49" s="165"/>
      <c r="X49" s="169"/>
      <c r="Y49" s="321"/>
      <c r="Z49" s="322"/>
      <c r="AA49" s="321"/>
      <c r="AB49" s="321"/>
      <c r="AC49" s="322"/>
      <c r="AD49" s="321"/>
      <c r="AE49" s="321"/>
      <c r="AF49" s="322"/>
      <c r="AG49" s="321"/>
      <c r="AH49" s="321"/>
      <c r="AI49" s="322"/>
      <c r="AJ49" s="321"/>
      <c r="AK49" s="321"/>
      <c r="AL49" s="322"/>
      <c r="AM49" s="321"/>
      <c r="AN49" s="679">
        <f>D49+G49+J49+M49+P49+S49+V49+Y49+AB49+AE49+AH49+AK49</f>
        <v>90</v>
      </c>
      <c r="AO49" s="160">
        <f t="shared" si="0"/>
        <v>0.44117647058823528</v>
      </c>
      <c r="AP49" s="641">
        <f>E49+H49+K49+N49+Q49+T49+W49+Z49+AC49+AF49+AI49+AL49</f>
        <v>69</v>
      </c>
      <c r="AQ49" s="161">
        <f t="shared" si="1"/>
        <v>0.33823529411764708</v>
      </c>
      <c r="AR49" s="654">
        <f>F49+I49+L49+O49+R49+U49+X49+AA49+AD49+AG49+AJ49+AM49</f>
        <v>45</v>
      </c>
      <c r="AS49" s="162">
        <f t="shared" si="2"/>
        <v>0.22058823529411764</v>
      </c>
      <c r="AT49" s="319">
        <f>SUM(D49:AM49)</f>
        <v>204</v>
      </c>
    </row>
    <row r="50" spans="2:46" ht="17.25" customHeight="1" thickBot="1" x14ac:dyDescent="0.3">
      <c r="B50" s="315"/>
      <c r="C50" s="228" t="s">
        <v>72</v>
      </c>
      <c r="D50" s="229">
        <v>5</v>
      </c>
      <c r="E50" s="104">
        <v>9</v>
      </c>
      <c r="F50" s="323">
        <v>3</v>
      </c>
      <c r="G50" s="229">
        <v>30</v>
      </c>
      <c r="H50" s="104">
        <v>1</v>
      </c>
      <c r="I50" s="233">
        <v>10</v>
      </c>
      <c r="J50" s="229">
        <v>73</v>
      </c>
      <c r="K50" s="104">
        <v>22</v>
      </c>
      <c r="L50" s="105">
        <v>16</v>
      </c>
      <c r="M50" s="229">
        <v>38</v>
      </c>
      <c r="N50" s="104">
        <v>14</v>
      </c>
      <c r="O50" s="105">
        <v>29</v>
      </c>
      <c r="P50" s="229"/>
      <c r="Q50" s="104"/>
      <c r="R50" s="105"/>
      <c r="S50" s="229"/>
      <c r="T50" s="104"/>
      <c r="U50" s="105"/>
      <c r="V50" s="229"/>
      <c r="W50" s="104"/>
      <c r="X50" s="105"/>
      <c r="Y50" s="324"/>
      <c r="Z50" s="325"/>
      <c r="AA50" s="324"/>
      <c r="AB50" s="324"/>
      <c r="AC50" s="325"/>
      <c r="AD50" s="324"/>
      <c r="AE50" s="324"/>
      <c r="AF50" s="325"/>
      <c r="AG50" s="324"/>
      <c r="AH50" s="324"/>
      <c r="AI50" s="325"/>
      <c r="AJ50" s="324"/>
      <c r="AK50" s="324"/>
      <c r="AL50" s="325"/>
      <c r="AM50" s="324"/>
      <c r="AN50" s="679">
        <f>D50+G50+J50+M50+P50+S50+V50+Y50+AB50+AE50+AH50+AK50</f>
        <v>146</v>
      </c>
      <c r="AO50" s="160">
        <f t="shared" si="0"/>
        <v>0.58399999999999996</v>
      </c>
      <c r="AP50" s="641">
        <f>E50+H50+K50+N50+Q50+T50+W50+Z50+AC50+AF50+AI50+AL50</f>
        <v>46</v>
      </c>
      <c r="AQ50" s="161">
        <f t="shared" si="1"/>
        <v>0.184</v>
      </c>
      <c r="AR50" s="654">
        <f>F50+I50+L50+O50+R50+U50+X50+AA50+AD50+AG50+AJ50+AM50</f>
        <v>58</v>
      </c>
      <c r="AS50" s="162">
        <f t="shared" si="2"/>
        <v>0.23200000000000001</v>
      </c>
      <c r="AT50" s="319">
        <f>SUM(D50:AM50)</f>
        <v>250</v>
      </c>
    </row>
    <row r="51" spans="2:46" ht="17.25" customHeight="1" thickBot="1" x14ac:dyDescent="0.3">
      <c r="B51" s="315"/>
      <c r="C51" s="228" t="s">
        <v>73</v>
      </c>
      <c r="D51" s="229">
        <v>0</v>
      </c>
      <c r="E51" s="104">
        <v>1</v>
      </c>
      <c r="F51" s="323">
        <v>1</v>
      </c>
      <c r="G51" s="229">
        <v>1</v>
      </c>
      <c r="H51" s="104">
        <v>0</v>
      </c>
      <c r="I51" s="233">
        <v>2</v>
      </c>
      <c r="J51" s="229">
        <v>4</v>
      </c>
      <c r="K51" s="104">
        <v>1</v>
      </c>
      <c r="L51" s="105">
        <v>3</v>
      </c>
      <c r="M51" s="229">
        <v>1</v>
      </c>
      <c r="N51" s="104">
        <v>0</v>
      </c>
      <c r="O51" s="105">
        <v>8</v>
      </c>
      <c r="P51" s="229"/>
      <c r="Q51" s="104"/>
      <c r="R51" s="105"/>
      <c r="S51" s="229"/>
      <c r="T51" s="104"/>
      <c r="U51" s="105"/>
      <c r="V51" s="229"/>
      <c r="W51" s="104"/>
      <c r="X51" s="105"/>
      <c r="Y51" s="324"/>
      <c r="Z51" s="325"/>
      <c r="AA51" s="324"/>
      <c r="AB51" s="324"/>
      <c r="AC51" s="325"/>
      <c r="AD51" s="324"/>
      <c r="AE51" s="324"/>
      <c r="AF51" s="325"/>
      <c r="AG51" s="324"/>
      <c r="AH51" s="324"/>
      <c r="AI51" s="325"/>
      <c r="AJ51" s="324"/>
      <c r="AK51" s="324"/>
      <c r="AL51" s="325"/>
      <c r="AM51" s="324"/>
      <c r="AN51" s="679">
        <f>D51+G51+J51+M51+P51+S51+V51+Y51+AB51+AE51+AH51+AK51</f>
        <v>6</v>
      </c>
      <c r="AO51" s="160">
        <f t="shared" si="0"/>
        <v>0.27272727272727271</v>
      </c>
      <c r="AP51" s="641">
        <f>E51+H51+K51+N51+Q51+T51+W51+Z51+AC51+AF51+AI51+AL51</f>
        <v>2</v>
      </c>
      <c r="AQ51" s="161">
        <f t="shared" si="1"/>
        <v>9.0909090909090912E-2</v>
      </c>
      <c r="AR51" s="654">
        <f>F51+I51+L51+O51+R51+U51+X51+AA51+AD51+AG51+AJ51+AM51</f>
        <v>14</v>
      </c>
      <c r="AS51" s="162">
        <f t="shared" si="2"/>
        <v>0.63636363636363635</v>
      </c>
      <c r="AT51" s="319">
        <f>SUM(D51:AM51)</f>
        <v>22</v>
      </c>
    </row>
    <row r="52" spans="2:46" ht="17.25" customHeight="1" thickBot="1" x14ac:dyDescent="0.3">
      <c r="B52" s="326"/>
      <c r="C52" s="327" t="s">
        <v>74</v>
      </c>
      <c r="D52" s="178">
        <v>0</v>
      </c>
      <c r="E52" s="182">
        <v>0</v>
      </c>
      <c r="F52" s="328">
        <v>2</v>
      </c>
      <c r="G52" s="178">
        <v>1</v>
      </c>
      <c r="H52" s="182">
        <v>2</v>
      </c>
      <c r="I52" s="183">
        <v>4</v>
      </c>
      <c r="J52" s="178">
        <v>2</v>
      </c>
      <c r="K52" s="182">
        <v>0</v>
      </c>
      <c r="L52" s="184">
        <v>6</v>
      </c>
      <c r="M52" s="178">
        <v>1</v>
      </c>
      <c r="N52" s="182">
        <v>0</v>
      </c>
      <c r="O52" s="184">
        <v>1</v>
      </c>
      <c r="P52" s="178"/>
      <c r="Q52" s="182"/>
      <c r="R52" s="184"/>
      <c r="S52" s="178"/>
      <c r="T52" s="182"/>
      <c r="U52" s="184"/>
      <c r="V52" s="178"/>
      <c r="W52" s="182"/>
      <c r="X52" s="184"/>
      <c r="Y52" s="329"/>
      <c r="Z52" s="330"/>
      <c r="AA52" s="329"/>
      <c r="AB52" s="329"/>
      <c r="AC52" s="330"/>
      <c r="AD52" s="329"/>
      <c r="AE52" s="329"/>
      <c r="AF52" s="330"/>
      <c r="AG52" s="329"/>
      <c r="AH52" s="329"/>
      <c r="AI52" s="330"/>
      <c r="AJ52" s="329"/>
      <c r="AK52" s="329"/>
      <c r="AL52" s="330"/>
      <c r="AM52" s="329"/>
      <c r="AN52" s="680">
        <f>D52+G52+J52+M52+P52+S52+V52+Y52+AB52+AE52+AH52+AK52</f>
        <v>4</v>
      </c>
      <c r="AO52" s="160">
        <f t="shared" si="0"/>
        <v>0.21052631578947367</v>
      </c>
      <c r="AP52" s="642">
        <f>E52+H52+K52+N52+Q52+T52+W52+Z52+AC52+AF52+AI52+AL52</f>
        <v>2</v>
      </c>
      <c r="AQ52" s="161">
        <f t="shared" si="1"/>
        <v>0.10526315789473684</v>
      </c>
      <c r="AR52" s="655">
        <f>F52+I52+L52+O52+R52+U52+X52+AA52+AD52+AG52+AJ52+AM52</f>
        <v>13</v>
      </c>
      <c r="AS52" s="162">
        <f t="shared" si="2"/>
        <v>0.68421052631578949</v>
      </c>
      <c r="AT52" s="319">
        <f>SUM(D52:AM52)</f>
        <v>19</v>
      </c>
    </row>
    <row r="53" spans="2:46" ht="33" customHeight="1" thickBot="1" x14ac:dyDescent="0.3">
      <c r="B53" s="331" t="s">
        <v>75</v>
      </c>
      <c r="C53" s="332"/>
      <c r="D53" s="333" t="s">
        <v>4</v>
      </c>
      <c r="E53" s="334"/>
      <c r="F53" s="334"/>
      <c r="G53" s="475" t="s">
        <v>5</v>
      </c>
      <c r="H53" s="476"/>
      <c r="I53" s="477"/>
      <c r="J53" s="334" t="s">
        <v>6</v>
      </c>
      <c r="K53" s="334" t="s">
        <v>6</v>
      </c>
      <c r="L53" s="334" t="s">
        <v>6</v>
      </c>
      <c r="M53" s="475" t="s">
        <v>7</v>
      </c>
      <c r="N53" s="476" t="s">
        <v>7</v>
      </c>
      <c r="O53" s="477" t="s">
        <v>7</v>
      </c>
      <c r="P53" s="622"/>
      <c r="Q53" s="622"/>
      <c r="R53" s="623"/>
      <c r="S53" s="621"/>
      <c r="T53" s="622"/>
      <c r="U53" s="623"/>
      <c r="V53" s="621"/>
      <c r="W53" s="622"/>
      <c r="X53" s="623"/>
      <c r="Y53" s="621" t="s">
        <v>11</v>
      </c>
      <c r="Z53" s="622" t="s">
        <v>11</v>
      </c>
      <c r="AA53" s="623" t="s">
        <v>11</v>
      </c>
      <c r="AB53" s="621" t="s">
        <v>12</v>
      </c>
      <c r="AC53" s="622" t="s">
        <v>12</v>
      </c>
      <c r="AD53" s="623" t="s">
        <v>12</v>
      </c>
      <c r="AE53" s="621" t="s">
        <v>13</v>
      </c>
      <c r="AF53" s="622" t="s">
        <v>13</v>
      </c>
      <c r="AG53" s="623" t="s">
        <v>13</v>
      </c>
      <c r="AH53" s="621" t="s">
        <v>12</v>
      </c>
      <c r="AI53" s="622" t="s">
        <v>12</v>
      </c>
      <c r="AJ53" s="623" t="s">
        <v>12</v>
      </c>
      <c r="AK53" s="621" t="s">
        <v>13</v>
      </c>
      <c r="AL53" s="622" t="s">
        <v>13</v>
      </c>
      <c r="AM53" s="622" t="s">
        <v>13</v>
      </c>
      <c r="AN53" s="682" t="s">
        <v>16</v>
      </c>
      <c r="AO53" s="336" t="s">
        <v>17</v>
      </c>
      <c r="AP53" s="337" t="s">
        <v>18</v>
      </c>
      <c r="AQ53" s="337" t="s">
        <v>17</v>
      </c>
      <c r="AR53" s="338" t="s">
        <v>76</v>
      </c>
      <c r="AS53" s="338" t="s">
        <v>17</v>
      </c>
      <c r="AT53" s="339" t="s">
        <v>77</v>
      </c>
    </row>
    <row r="54" spans="2:46" ht="15.75" customHeight="1" thickBot="1" x14ac:dyDescent="0.3">
      <c r="B54" s="340" t="s">
        <v>78</v>
      </c>
      <c r="C54" s="341"/>
      <c r="D54" s="131">
        <v>427</v>
      </c>
      <c r="E54" s="165">
        <v>125</v>
      </c>
      <c r="F54" s="320">
        <v>250</v>
      </c>
      <c r="G54" s="131">
        <v>255</v>
      </c>
      <c r="H54" s="165">
        <v>143</v>
      </c>
      <c r="I54" s="169">
        <v>99</v>
      </c>
      <c r="J54" s="167">
        <v>907</v>
      </c>
      <c r="K54" s="165">
        <v>404</v>
      </c>
      <c r="L54" s="168">
        <v>575</v>
      </c>
      <c r="M54" s="131">
        <v>1064</v>
      </c>
      <c r="N54" s="345">
        <v>415</v>
      </c>
      <c r="O54" s="169">
        <v>675</v>
      </c>
      <c r="P54" s="167"/>
      <c r="Q54" s="165"/>
      <c r="R54" s="344"/>
      <c r="S54" s="343"/>
      <c r="T54" s="165"/>
      <c r="U54" s="344"/>
      <c r="V54" s="343"/>
      <c r="W54" s="165"/>
      <c r="X54" s="169"/>
      <c r="Y54" s="167"/>
      <c r="Z54" s="165"/>
      <c r="AA54" s="344"/>
      <c r="AB54" s="343"/>
      <c r="AC54" s="165"/>
      <c r="AD54" s="344"/>
      <c r="AE54" s="343"/>
      <c r="AF54" s="165"/>
      <c r="AG54" s="344"/>
      <c r="AH54" s="343"/>
      <c r="AI54" s="165"/>
      <c r="AJ54" s="344"/>
      <c r="AK54" s="343"/>
      <c r="AL54" s="165"/>
      <c r="AM54" s="168"/>
      <c r="AN54" s="678">
        <f>D54+G54+J54+M54+P54+S54+V54+Y54+AB54+AE54+AH54+AK54</f>
        <v>2653</v>
      </c>
      <c r="AO54" s="90">
        <f t="shared" si="0"/>
        <v>0.4969095336205282</v>
      </c>
      <c r="AP54" s="640">
        <f>E54+H54+K54+N54+Q54+T54+W54+Z54+AC54+AF54+AI54+AL54</f>
        <v>1087</v>
      </c>
      <c r="AQ54" s="91">
        <f t="shared" si="1"/>
        <v>0.20359617905974903</v>
      </c>
      <c r="AR54" s="649">
        <f>F54+I54+L54+O54+R54+U54+X54+AA54+AD54+AG54+AJ54+AM54</f>
        <v>1599</v>
      </c>
      <c r="AS54" s="92">
        <f t="shared" si="2"/>
        <v>0.29949428731972277</v>
      </c>
      <c r="AT54" s="316">
        <f>SUM(D54:AM54)</f>
        <v>5339</v>
      </c>
    </row>
    <row r="55" spans="2:46" ht="15.75" customHeight="1" thickBot="1" x14ac:dyDescent="0.3">
      <c r="B55" s="346" t="s">
        <v>79</v>
      </c>
      <c r="C55" s="347"/>
      <c r="D55" s="229">
        <v>246</v>
      </c>
      <c r="E55" s="104">
        <f>E54-E56</f>
        <v>62</v>
      </c>
      <c r="F55" s="323">
        <f>F54-F56</f>
        <v>127</v>
      </c>
      <c r="G55" s="229">
        <v>40</v>
      </c>
      <c r="H55" s="104">
        <f>H54-H56</f>
        <v>8</v>
      </c>
      <c r="I55" s="105">
        <v>15</v>
      </c>
      <c r="J55" s="232">
        <v>108</v>
      </c>
      <c r="K55" s="104">
        <v>30</v>
      </c>
      <c r="L55" s="233">
        <v>26</v>
      </c>
      <c r="M55" s="229">
        <v>158</v>
      </c>
      <c r="N55" s="351">
        <v>57</v>
      </c>
      <c r="O55" s="105">
        <v>152</v>
      </c>
      <c r="P55" s="232"/>
      <c r="Q55" s="104"/>
      <c r="R55" s="350"/>
      <c r="S55" s="349"/>
      <c r="T55" s="104"/>
      <c r="U55" s="350"/>
      <c r="V55" s="349"/>
      <c r="W55" s="104"/>
      <c r="X55" s="105"/>
      <c r="Y55" s="232"/>
      <c r="Z55" s="104"/>
      <c r="AA55" s="350"/>
      <c r="AB55" s="349"/>
      <c r="AC55" s="104"/>
      <c r="AD55" s="350"/>
      <c r="AE55" s="349"/>
      <c r="AF55" s="104"/>
      <c r="AG55" s="350"/>
      <c r="AH55" s="349"/>
      <c r="AI55" s="104"/>
      <c r="AJ55" s="350"/>
      <c r="AK55" s="349"/>
      <c r="AL55" s="104"/>
      <c r="AM55" s="233"/>
      <c r="AN55" s="683">
        <f>D55+G55+J55+M55+P55+S55+V55+Y55+AB55+AE55+AH55+AK55</f>
        <v>552</v>
      </c>
      <c r="AO55" s="90">
        <f t="shared" si="0"/>
        <v>0.53644314868804666</v>
      </c>
      <c r="AP55" s="640">
        <f>E55+H55+K55+N55+Q55+T55+W55+Z55+AC55+AF55+AI55+AL55</f>
        <v>157</v>
      </c>
      <c r="AQ55" s="91">
        <f t="shared" si="1"/>
        <v>0.15257531584062195</v>
      </c>
      <c r="AR55" s="649">
        <f>F55+I55+L55+O55+R55+U55+X55+AA55+AD55+AG55+AJ55+AM55</f>
        <v>320</v>
      </c>
      <c r="AS55" s="92">
        <f t="shared" si="2"/>
        <v>0.31098153547133139</v>
      </c>
      <c r="AT55" s="316">
        <f>SUM(D55:AM55)</f>
        <v>1029</v>
      </c>
    </row>
    <row r="56" spans="2:46" ht="15.75" customHeight="1" thickBot="1" x14ac:dyDescent="0.3">
      <c r="B56" s="352" t="s">
        <v>80</v>
      </c>
      <c r="C56" s="353"/>
      <c r="D56" s="229">
        <f>D54-D55</f>
        <v>181</v>
      </c>
      <c r="E56" s="104">
        <v>63</v>
      </c>
      <c r="F56" s="323">
        <v>123</v>
      </c>
      <c r="G56" s="229">
        <f>G54-G55</f>
        <v>215</v>
      </c>
      <c r="H56" s="104">
        <v>135</v>
      </c>
      <c r="I56" s="105">
        <v>84</v>
      </c>
      <c r="J56" s="232">
        <v>814</v>
      </c>
      <c r="K56" s="104">
        <v>374</v>
      </c>
      <c r="L56" s="233">
        <v>554</v>
      </c>
      <c r="M56" s="229">
        <v>906</v>
      </c>
      <c r="N56" s="351">
        <v>358</v>
      </c>
      <c r="O56" s="105">
        <v>523</v>
      </c>
      <c r="P56" s="232"/>
      <c r="Q56" s="104"/>
      <c r="R56" s="350"/>
      <c r="S56" s="349"/>
      <c r="T56" s="104"/>
      <c r="U56" s="350"/>
      <c r="V56" s="349"/>
      <c r="W56" s="104"/>
      <c r="X56" s="105"/>
      <c r="Y56" s="232"/>
      <c r="Z56" s="104"/>
      <c r="AA56" s="350"/>
      <c r="AB56" s="349"/>
      <c r="AC56" s="104"/>
      <c r="AD56" s="350"/>
      <c r="AE56" s="349"/>
      <c r="AF56" s="104"/>
      <c r="AG56" s="350"/>
      <c r="AH56" s="349"/>
      <c r="AI56" s="104"/>
      <c r="AJ56" s="350"/>
      <c r="AK56" s="349"/>
      <c r="AL56" s="104"/>
      <c r="AM56" s="233"/>
      <c r="AN56" s="683">
        <f>D56+G56+J56+M56+P56+S56+V56+Y56+AB56+AE56+AH56+AK56</f>
        <v>2116</v>
      </c>
      <c r="AO56" s="90">
        <f t="shared" si="0"/>
        <v>0.48868360277136258</v>
      </c>
      <c r="AP56" s="640">
        <f>E56+H56+K56+N56+Q56+T56+W56+Z56+AC56+AF56+AI56+AL56</f>
        <v>930</v>
      </c>
      <c r="AQ56" s="91">
        <f t="shared" si="1"/>
        <v>0.21478060046189376</v>
      </c>
      <c r="AR56" s="649">
        <f>F56+I56+L56+O56+R56+U56+X56+AA56+AD56+AG56+AJ56+AM56</f>
        <v>1284</v>
      </c>
      <c r="AS56" s="92">
        <f t="shared" si="2"/>
        <v>0.29653579676674363</v>
      </c>
      <c r="AT56" s="316">
        <f>SUM(D56:AM56)</f>
        <v>4330</v>
      </c>
    </row>
    <row r="57" spans="2:46" ht="15.75" customHeight="1" thickBot="1" x14ac:dyDescent="0.3">
      <c r="B57" s="354" t="s">
        <v>81</v>
      </c>
      <c r="C57" s="355"/>
      <c r="D57" s="229">
        <f>D56-D58</f>
        <v>163</v>
      </c>
      <c r="E57" s="104">
        <f>E56-E58</f>
        <v>61</v>
      </c>
      <c r="F57" s="323">
        <v>120</v>
      </c>
      <c r="G57" s="229">
        <f>G56-G58</f>
        <v>187</v>
      </c>
      <c r="H57" s="104">
        <f>H56-H58</f>
        <v>131</v>
      </c>
      <c r="I57" s="105">
        <v>67</v>
      </c>
      <c r="J57" s="232">
        <v>762</v>
      </c>
      <c r="K57" s="104">
        <v>373</v>
      </c>
      <c r="L57" s="233">
        <v>531</v>
      </c>
      <c r="M57" s="229">
        <v>844</v>
      </c>
      <c r="N57" s="104">
        <v>356</v>
      </c>
      <c r="O57" s="105">
        <v>465</v>
      </c>
      <c r="P57" s="232"/>
      <c r="Q57" s="104"/>
      <c r="R57" s="350"/>
      <c r="S57" s="349"/>
      <c r="T57" s="104"/>
      <c r="U57" s="350"/>
      <c r="V57" s="349"/>
      <c r="W57" s="104"/>
      <c r="X57" s="105"/>
      <c r="Y57" s="232"/>
      <c r="Z57" s="104"/>
      <c r="AA57" s="350"/>
      <c r="AB57" s="349"/>
      <c r="AC57" s="104"/>
      <c r="AD57" s="350"/>
      <c r="AE57" s="349"/>
      <c r="AF57" s="104"/>
      <c r="AG57" s="350"/>
      <c r="AH57" s="349"/>
      <c r="AI57" s="104"/>
      <c r="AJ57" s="350"/>
      <c r="AK57" s="349"/>
      <c r="AL57" s="104"/>
      <c r="AM57" s="233"/>
      <c r="AN57" s="683">
        <f>D57+G57+J57+M57+P57+S57+V57+Y57+AB57+AE57+AH57+AK57</f>
        <v>1956</v>
      </c>
      <c r="AO57" s="90">
        <f t="shared" si="0"/>
        <v>0.48177339901477834</v>
      </c>
      <c r="AP57" s="640">
        <f>E57+H57+K57+N57+Q57+T57+W57+Z57+AC57+AF57+AI57+AL57</f>
        <v>921</v>
      </c>
      <c r="AQ57" s="91">
        <f t="shared" si="1"/>
        <v>0.22684729064039408</v>
      </c>
      <c r="AR57" s="649">
        <f>F57+I57+L57+O57+R57+U57+X57+AA57+AD57+AG57+AJ57+AM57</f>
        <v>1183</v>
      </c>
      <c r="AS57" s="92">
        <f t="shared" si="2"/>
        <v>0.29137931034482761</v>
      </c>
      <c r="AT57" s="316">
        <f>SUM(D57:AM57)</f>
        <v>4060</v>
      </c>
    </row>
    <row r="58" spans="2:46" ht="16.5" customHeight="1" thickBot="1" x14ac:dyDescent="0.3">
      <c r="B58" s="356" t="s">
        <v>82</v>
      </c>
      <c r="C58" s="357"/>
      <c r="D58" s="229">
        <v>18</v>
      </c>
      <c r="E58" s="104">
        <v>2</v>
      </c>
      <c r="F58" s="323">
        <v>3</v>
      </c>
      <c r="G58" s="229">
        <v>28</v>
      </c>
      <c r="H58" s="104">
        <v>4</v>
      </c>
      <c r="I58" s="105">
        <v>17</v>
      </c>
      <c r="J58" s="232">
        <v>52</v>
      </c>
      <c r="K58" s="104">
        <v>1</v>
      </c>
      <c r="L58" s="233">
        <v>23</v>
      </c>
      <c r="M58" s="229">
        <v>24</v>
      </c>
      <c r="N58" s="104">
        <v>2</v>
      </c>
      <c r="O58" s="105">
        <v>23</v>
      </c>
      <c r="P58" s="232"/>
      <c r="Q58" s="104"/>
      <c r="R58" s="350"/>
      <c r="S58" s="349"/>
      <c r="T58" s="104"/>
      <c r="U58" s="350"/>
      <c r="V58" s="349"/>
      <c r="W58" s="104"/>
      <c r="X58" s="105"/>
      <c r="Y58" s="232"/>
      <c r="Z58" s="104"/>
      <c r="AA58" s="350"/>
      <c r="AB58" s="349"/>
      <c r="AC58" s="104"/>
      <c r="AD58" s="350"/>
      <c r="AE58" s="349"/>
      <c r="AF58" s="104"/>
      <c r="AG58" s="350"/>
      <c r="AH58" s="349"/>
      <c r="AI58" s="104"/>
      <c r="AJ58" s="350"/>
      <c r="AK58" s="349"/>
      <c r="AL58" s="104"/>
      <c r="AM58" s="233"/>
      <c r="AN58" s="683">
        <f>D58+G58+J58+M58+P58+S58+V58+Y58+AB58+AE58+AH58+AK58</f>
        <v>122</v>
      </c>
      <c r="AO58" s="90">
        <f t="shared" si="0"/>
        <v>0.61928934010152281</v>
      </c>
      <c r="AP58" s="640">
        <f>E58+H58+K58+N58+Q58+T58+W58+Z58+AC58+AF58+AI58+AL58</f>
        <v>9</v>
      </c>
      <c r="AQ58" s="91">
        <f t="shared" si="1"/>
        <v>4.5685279187817257E-2</v>
      </c>
      <c r="AR58" s="649">
        <f>F58+I58+L58+O58+R58+U58+X58+AA58+AD58+AG58+AJ58+AM58</f>
        <v>66</v>
      </c>
      <c r="AS58" s="92">
        <f t="shared" si="2"/>
        <v>0.3350253807106599</v>
      </c>
      <c r="AT58" s="316">
        <f>SUM(D58:AM58)</f>
        <v>197</v>
      </c>
    </row>
    <row r="59" spans="2:46" ht="15.75" customHeight="1" thickBot="1" x14ac:dyDescent="0.3">
      <c r="B59" s="358" t="s">
        <v>83</v>
      </c>
      <c r="C59" s="359"/>
      <c r="D59" s="178">
        <v>0</v>
      </c>
      <c r="E59" s="182">
        <v>0</v>
      </c>
      <c r="F59" s="328">
        <v>0</v>
      </c>
      <c r="G59" s="178">
        <v>12</v>
      </c>
      <c r="H59" s="182">
        <v>3</v>
      </c>
      <c r="I59" s="184">
        <v>5</v>
      </c>
      <c r="J59" s="181">
        <v>21</v>
      </c>
      <c r="K59" s="182">
        <v>2</v>
      </c>
      <c r="L59" s="183">
        <v>41</v>
      </c>
      <c r="M59" s="178">
        <v>12</v>
      </c>
      <c r="N59" s="182">
        <v>2</v>
      </c>
      <c r="O59" s="184">
        <v>17</v>
      </c>
      <c r="P59" s="181"/>
      <c r="Q59" s="182"/>
      <c r="R59" s="362"/>
      <c r="S59" s="361"/>
      <c r="T59" s="182"/>
      <c r="U59" s="362"/>
      <c r="V59" s="361"/>
      <c r="W59" s="182"/>
      <c r="X59" s="184"/>
      <c r="Y59" s="181"/>
      <c r="Z59" s="182"/>
      <c r="AA59" s="362"/>
      <c r="AB59" s="361"/>
      <c r="AC59" s="182"/>
      <c r="AD59" s="362"/>
      <c r="AE59" s="361"/>
      <c r="AF59" s="182"/>
      <c r="AG59" s="362"/>
      <c r="AH59" s="361"/>
      <c r="AI59" s="182"/>
      <c r="AJ59" s="362"/>
      <c r="AK59" s="361"/>
      <c r="AL59" s="182"/>
      <c r="AM59" s="183"/>
      <c r="AN59" s="684">
        <f>D59+G59+J59+M59+P59+S59+V59+Y59+AB59+AE59+AH59+AK59</f>
        <v>45</v>
      </c>
      <c r="AO59" s="90">
        <f t="shared" si="0"/>
        <v>0.39130434782608697</v>
      </c>
      <c r="AP59" s="640">
        <f>E59+H59+K59+N59+Q59+T59+W59+Z59+AC59+AF59+AI59+AL59</f>
        <v>7</v>
      </c>
      <c r="AQ59" s="91">
        <f t="shared" si="1"/>
        <v>6.0869565217391307E-2</v>
      </c>
      <c r="AR59" s="649">
        <f>F59+I59+L59+O59+R59+U59+X59+AA59+AD59+AG59+AJ59+AM59</f>
        <v>63</v>
      </c>
      <c r="AS59" s="92">
        <f t="shared" si="2"/>
        <v>0.54782608695652169</v>
      </c>
      <c r="AT59" s="316">
        <f>SUM(D59:AM59)</f>
        <v>115</v>
      </c>
    </row>
    <row r="60" spans="2:46" ht="15.75" customHeight="1" thickBot="1" x14ac:dyDescent="0.3">
      <c r="B60" s="363" t="s">
        <v>84</v>
      </c>
      <c r="C60" s="364"/>
      <c r="D60" s="365">
        <v>5.7666666666666666</v>
      </c>
      <c r="E60" s="366">
        <v>1.4326388888888888</v>
      </c>
      <c r="F60" s="625">
        <v>2.7749999999999999</v>
      </c>
      <c r="G60" s="365">
        <v>6.4854166666666666</v>
      </c>
      <c r="H60" s="368">
        <v>1.9902777777777778</v>
      </c>
      <c r="I60" s="367">
        <v>2.9125000000000001</v>
      </c>
      <c r="J60" s="631">
        <v>16.916666666666668</v>
      </c>
      <c r="K60" s="368">
        <v>4.4652777777777777</v>
      </c>
      <c r="L60" s="625">
        <v>7.4236111111111107</v>
      </c>
      <c r="M60" s="365">
        <v>15.932638888888889</v>
      </c>
      <c r="N60" s="368">
        <v>5.5048611111111114</v>
      </c>
      <c r="O60" s="367">
        <v>6.0673611111111114</v>
      </c>
      <c r="P60" s="631"/>
      <c r="Q60" s="368"/>
      <c r="R60" s="367"/>
      <c r="S60" s="365"/>
      <c r="T60" s="368"/>
      <c r="U60" s="367"/>
      <c r="V60" s="369"/>
      <c r="W60" s="370"/>
      <c r="X60" s="371"/>
      <c r="Y60" s="369"/>
      <c r="Z60" s="372"/>
      <c r="AA60" s="371"/>
      <c r="AB60" s="369"/>
      <c r="AC60" s="372"/>
      <c r="AD60" s="371"/>
      <c r="AE60" s="369"/>
      <c r="AF60" s="372"/>
      <c r="AG60" s="371"/>
      <c r="AH60" s="369"/>
      <c r="AI60" s="372"/>
      <c r="AJ60" s="371"/>
      <c r="AK60" s="369"/>
      <c r="AL60" s="372"/>
      <c r="AM60" s="371"/>
      <c r="AN60" s="685">
        <f>D60+G60+J60+M60+P60+S60+V60+Y60+AB60+AE60+AH60+AK60</f>
        <v>45.101388888888891</v>
      </c>
      <c r="AO60" s="90">
        <f t="shared" si="0"/>
        <v>0.58065785121011371</v>
      </c>
      <c r="AP60" s="644">
        <f>E60+H60+K60+N60+Q60+T60+W60+Z60+AC60+AF60+AI60+AL60</f>
        <v>13.393055555555556</v>
      </c>
      <c r="AQ60" s="91">
        <f t="shared" si="1"/>
        <v>0.17242889967724342</v>
      </c>
      <c r="AR60" s="656">
        <f>F60+I60+L60+O60+R60+U60+X60+AA60+AD60+AG60+AJ60+AM60</f>
        <v>19.178472222222222</v>
      </c>
      <c r="AS60" s="92">
        <f t="shared" si="2"/>
        <v>0.24691324911264295</v>
      </c>
      <c r="AT60" s="373">
        <f>SUM(D60:AM60)</f>
        <v>77.672916666666666</v>
      </c>
    </row>
    <row r="61" spans="2:46" ht="15.75" customHeight="1" thickBot="1" x14ac:dyDescent="0.3">
      <c r="B61" s="374" t="s">
        <v>85</v>
      </c>
      <c r="C61" s="375"/>
      <c r="D61" s="376">
        <v>0.66388888888888886</v>
      </c>
      <c r="E61" s="377">
        <v>1.0416666666666666E-2</v>
      </c>
      <c r="F61" s="626">
        <v>6.1805555555555558E-2</v>
      </c>
      <c r="G61" s="376">
        <v>0.38125000000000003</v>
      </c>
      <c r="H61" s="379">
        <v>7.4999999999999997E-2</v>
      </c>
      <c r="I61" s="378">
        <v>3.2638888888888891E-2</v>
      </c>
      <c r="J61" s="632">
        <v>2.8333333333333335</v>
      </c>
      <c r="K61" s="379">
        <v>1.2166666666666666</v>
      </c>
      <c r="L61" s="626">
        <v>2.9493055555555556</v>
      </c>
      <c r="M61" s="376">
        <v>3.3861111111111111</v>
      </c>
      <c r="N61" s="379">
        <v>0.9916666666666667</v>
      </c>
      <c r="O61" s="378">
        <v>2.8152777777777778</v>
      </c>
      <c r="P61" s="632"/>
      <c r="Q61" s="379"/>
      <c r="R61" s="378"/>
      <c r="S61" s="376"/>
      <c r="T61" s="379"/>
      <c r="U61" s="378"/>
      <c r="V61" s="369"/>
      <c r="W61" s="370"/>
      <c r="X61" s="371"/>
      <c r="Y61" s="369"/>
      <c r="Z61" s="372"/>
      <c r="AA61" s="371"/>
      <c r="AB61" s="369"/>
      <c r="AC61" s="372"/>
      <c r="AD61" s="371"/>
      <c r="AE61" s="369"/>
      <c r="AF61" s="372"/>
      <c r="AG61" s="371"/>
      <c r="AH61" s="369"/>
      <c r="AI61" s="372"/>
      <c r="AJ61" s="371"/>
      <c r="AK61" s="369"/>
      <c r="AL61" s="372"/>
      <c r="AM61" s="371"/>
      <c r="AN61" s="685">
        <f>D61+G61+J61+M61+P61+S61+V61+Y61+AB61+AE61+AH61+AK61</f>
        <v>7.2645833333333334</v>
      </c>
      <c r="AO61" s="90">
        <f t="shared" si="0"/>
        <v>0.47119499121661179</v>
      </c>
      <c r="AP61" s="644">
        <f>E61+H61+K61+N61+Q61+T61+W61+Z61+AC61+AF61+AI61+AL61</f>
        <v>2.2937500000000002</v>
      </c>
      <c r="AQ61" s="91">
        <f t="shared" si="1"/>
        <v>0.14877708211341831</v>
      </c>
      <c r="AR61" s="656">
        <f>F61+I61+L61+O61+R61+U61+X61+AA61+AD61+AG61+AJ61+AM61</f>
        <v>5.8590277777777775</v>
      </c>
      <c r="AS61" s="92">
        <f t="shared" si="2"/>
        <v>0.38002792666996976</v>
      </c>
      <c r="AT61" s="373">
        <f>SUM(D61:AM61)</f>
        <v>15.417361111111113</v>
      </c>
    </row>
    <row r="62" spans="2:46" ht="15.75" customHeight="1" thickBot="1" x14ac:dyDescent="0.3">
      <c r="B62" s="374" t="s">
        <v>86</v>
      </c>
      <c r="C62" s="375"/>
      <c r="D62" s="376">
        <v>6.2499999999999995E-3</v>
      </c>
      <c r="E62" s="377">
        <v>0</v>
      </c>
      <c r="F62" s="626">
        <v>0</v>
      </c>
      <c r="G62" s="376">
        <v>0</v>
      </c>
      <c r="H62" s="379">
        <v>1.0416666666666666E-2</v>
      </c>
      <c r="I62" s="378">
        <v>0</v>
      </c>
      <c r="J62" s="632">
        <v>0.31041666666666667</v>
      </c>
      <c r="K62" s="379">
        <v>9.0277777777777776E-2</v>
      </c>
      <c r="L62" s="626">
        <v>5.2777777777777778E-2</v>
      </c>
      <c r="M62" s="376">
        <v>0.3666666666666667</v>
      </c>
      <c r="N62" s="379">
        <v>8.2638888888888887E-2</v>
      </c>
      <c r="O62" s="378">
        <v>0.19999999999999998</v>
      </c>
      <c r="P62" s="632"/>
      <c r="Q62" s="379"/>
      <c r="R62" s="378"/>
      <c r="S62" s="376"/>
      <c r="T62" s="379"/>
      <c r="U62" s="378"/>
      <c r="V62" s="369"/>
      <c r="W62" s="370"/>
      <c r="X62" s="371"/>
      <c r="Y62" s="369"/>
      <c r="Z62" s="372"/>
      <c r="AA62" s="371"/>
      <c r="AB62" s="369"/>
      <c r="AC62" s="372"/>
      <c r="AD62" s="371"/>
      <c r="AE62" s="369"/>
      <c r="AF62" s="372"/>
      <c r="AG62" s="371"/>
      <c r="AH62" s="369"/>
      <c r="AI62" s="372"/>
      <c r="AJ62" s="371"/>
      <c r="AK62" s="369"/>
      <c r="AL62" s="372"/>
      <c r="AM62" s="371"/>
      <c r="AN62" s="685">
        <f>D62+G62+J62+M62+P62+S62+V62+Y62+AB62+AE62+AH62+AK62</f>
        <v>0.68333333333333335</v>
      </c>
      <c r="AO62" s="90">
        <f t="shared" si="0"/>
        <v>0.61042183622828783</v>
      </c>
      <c r="AP62" s="644">
        <f>E62+H62+K62+N62+Q62+T62+W62+Z62+AC62+AF62+AI62+AL62</f>
        <v>0.18333333333333335</v>
      </c>
      <c r="AQ62" s="91">
        <f t="shared" si="1"/>
        <v>0.16377171215880895</v>
      </c>
      <c r="AR62" s="656">
        <f>F62+I62+L62+O62+R62+U62+X62+AA62+AD62+AG62+AJ62+AM62</f>
        <v>0.25277777777777777</v>
      </c>
      <c r="AS62" s="92">
        <f t="shared" si="2"/>
        <v>0.22580645161290322</v>
      </c>
      <c r="AT62" s="373">
        <f>SUM(D62:AM62)</f>
        <v>1.1194444444444445</v>
      </c>
    </row>
    <row r="63" spans="2:46" ht="15.75" customHeight="1" thickBot="1" x14ac:dyDescent="0.3">
      <c r="B63" s="380" t="s">
        <v>87</v>
      </c>
      <c r="C63" s="381"/>
      <c r="D63" s="382">
        <v>0.45902777777777781</v>
      </c>
      <c r="E63" s="383">
        <v>1.7361111111111112E-2</v>
      </c>
      <c r="F63" s="627">
        <v>0</v>
      </c>
      <c r="G63" s="382">
        <v>0.48125000000000001</v>
      </c>
      <c r="H63" s="385">
        <v>6.2499999999999995E-3</v>
      </c>
      <c r="I63" s="384">
        <v>9.1666666666666674E-2</v>
      </c>
      <c r="J63" s="633">
        <v>1.8763888888888889</v>
      </c>
      <c r="K63" s="385">
        <v>0.21388888888888891</v>
      </c>
      <c r="L63" s="627">
        <v>0.22152777777777777</v>
      </c>
      <c r="M63" s="382">
        <v>2.4631944444444445</v>
      </c>
      <c r="N63" s="385">
        <v>0.18541666666666667</v>
      </c>
      <c r="O63" s="384">
        <v>0.19097222222222221</v>
      </c>
      <c r="P63" s="633"/>
      <c r="Q63" s="385"/>
      <c r="R63" s="384"/>
      <c r="S63" s="382"/>
      <c r="T63" s="385"/>
      <c r="U63" s="384"/>
      <c r="V63" s="369"/>
      <c r="W63" s="370"/>
      <c r="X63" s="371"/>
      <c r="Y63" s="369"/>
      <c r="Z63" s="372"/>
      <c r="AA63" s="371"/>
      <c r="AB63" s="369"/>
      <c r="AC63" s="372"/>
      <c r="AD63" s="371"/>
      <c r="AE63" s="369"/>
      <c r="AF63" s="372"/>
      <c r="AG63" s="371"/>
      <c r="AH63" s="369"/>
      <c r="AI63" s="372"/>
      <c r="AJ63" s="371"/>
      <c r="AK63" s="369"/>
      <c r="AL63" s="372"/>
      <c r="AM63" s="371"/>
      <c r="AN63" s="685">
        <f>D63+G63+J63+M63+P63+S63+V63+Y63+AB63+AE63+AH63+AK63</f>
        <v>5.2798611111111109</v>
      </c>
      <c r="AO63" s="90">
        <f t="shared" si="0"/>
        <v>0.85063772656075176</v>
      </c>
      <c r="AP63" s="644">
        <f>E63+H63+K63+N63+Q63+T63+W63+Z63+AC63+AF63+AI63+AL63</f>
        <v>0.42291666666666672</v>
      </c>
      <c r="AQ63" s="91">
        <f t="shared" si="1"/>
        <v>6.81360483329604E-2</v>
      </c>
      <c r="AR63" s="656">
        <f>F63+I63+L63+O63+R63+U63+X63+AA63+AD63+AG63+AJ63+AM63</f>
        <v>0.50416666666666665</v>
      </c>
      <c r="AS63" s="92">
        <f t="shared" si="2"/>
        <v>8.1226225106287755E-2</v>
      </c>
      <c r="AT63" s="373">
        <f>SUM(D63:AM63)</f>
        <v>6.2069444444444448</v>
      </c>
    </row>
    <row r="64" spans="2:46" ht="15.75" customHeight="1" thickBot="1" x14ac:dyDescent="0.3">
      <c r="B64" s="283" t="s">
        <v>88</v>
      </c>
      <c r="C64" s="386"/>
      <c r="D64" s="369">
        <f>SUM(D60:D63)</f>
        <v>6.895833333333333</v>
      </c>
      <c r="E64" s="387">
        <f t="shared" ref="E64:O64" si="3">SUM(E60:E63)</f>
        <v>1.4604166666666667</v>
      </c>
      <c r="F64" s="628">
        <f t="shared" si="3"/>
        <v>2.8368055555555554</v>
      </c>
      <c r="G64" s="634">
        <f t="shared" si="3"/>
        <v>7.3479166666666664</v>
      </c>
      <c r="H64" s="387">
        <f t="shared" si="3"/>
        <v>2.0819444444444444</v>
      </c>
      <c r="I64" s="635">
        <f t="shared" si="3"/>
        <v>3.036805555555556</v>
      </c>
      <c r="J64" s="369">
        <f t="shared" si="3"/>
        <v>21.936805555555555</v>
      </c>
      <c r="K64" s="387">
        <f t="shared" si="3"/>
        <v>5.9861111111111107</v>
      </c>
      <c r="L64" s="628">
        <f t="shared" si="3"/>
        <v>10.647222222222222</v>
      </c>
      <c r="M64" s="634">
        <f>SUM(M60:M63)</f>
        <v>22.148611111111112</v>
      </c>
      <c r="N64" s="387">
        <f t="shared" si="3"/>
        <v>6.7645833333333343</v>
      </c>
      <c r="O64" s="635">
        <f t="shared" si="3"/>
        <v>9.2736111111111104</v>
      </c>
      <c r="P64" s="369"/>
      <c r="Q64" s="387"/>
      <c r="R64" s="369"/>
      <c r="S64" s="369"/>
      <c r="T64" s="387"/>
      <c r="U64" s="369"/>
      <c r="V64" s="369"/>
      <c r="W64" s="372"/>
      <c r="X64" s="371"/>
      <c r="Y64" s="369"/>
      <c r="Z64" s="372"/>
      <c r="AA64" s="371"/>
      <c r="AB64" s="369"/>
      <c r="AC64" s="372"/>
      <c r="AD64" s="371"/>
      <c r="AE64" s="369"/>
      <c r="AF64" s="372"/>
      <c r="AG64" s="371"/>
      <c r="AH64" s="369"/>
      <c r="AI64" s="372"/>
      <c r="AJ64" s="371"/>
      <c r="AK64" s="369"/>
      <c r="AL64" s="372"/>
      <c r="AM64" s="371"/>
      <c r="AN64" s="685">
        <f>D64+G64+J64+M64</f>
        <v>58.329166666666666</v>
      </c>
      <c r="AO64" s="90">
        <f t="shared" si="0"/>
        <v>0.58087136929460581</v>
      </c>
      <c r="AP64" s="644">
        <f>N64+K64+H64+E64</f>
        <v>16.293055555555554</v>
      </c>
      <c r="AQ64" s="91">
        <f t="shared" si="1"/>
        <v>0.16225449515905946</v>
      </c>
      <c r="AR64" s="656">
        <f>O64+L64+I64+F64</f>
        <v>25.794444444444444</v>
      </c>
      <c r="AS64" s="92">
        <f t="shared" si="2"/>
        <v>0.2568741355463347</v>
      </c>
      <c r="AT64" s="373">
        <f>SUM(D64:AM64)</f>
        <v>100.41666666666667</v>
      </c>
    </row>
    <row r="65" spans="2:46" ht="16.5" customHeight="1" thickBot="1" x14ac:dyDescent="0.3">
      <c r="B65" s="388" t="s">
        <v>89</v>
      </c>
      <c r="C65" s="389"/>
      <c r="D65" s="390">
        <v>44</v>
      </c>
      <c r="E65" s="391">
        <v>12</v>
      </c>
      <c r="F65" s="629">
        <v>19</v>
      </c>
      <c r="G65" s="394">
        <v>19</v>
      </c>
      <c r="H65" s="392">
        <v>14</v>
      </c>
      <c r="I65" s="395">
        <v>3</v>
      </c>
      <c r="J65" s="390">
        <v>85</v>
      </c>
      <c r="K65" s="392">
        <v>31</v>
      </c>
      <c r="L65" s="393">
        <v>72</v>
      </c>
      <c r="M65" s="394">
        <v>133</v>
      </c>
      <c r="N65" s="396">
        <v>50</v>
      </c>
      <c r="O65" s="395">
        <v>38</v>
      </c>
      <c r="P65" s="390"/>
      <c r="Q65" s="392"/>
      <c r="R65" s="395"/>
      <c r="S65" s="394"/>
      <c r="T65" s="392"/>
      <c r="U65" s="395"/>
      <c r="V65" s="394"/>
      <c r="W65" s="392"/>
      <c r="X65" s="395"/>
      <c r="Y65" s="394"/>
      <c r="Z65" s="392"/>
      <c r="AA65" s="395"/>
      <c r="AB65" s="394"/>
      <c r="AC65" s="392"/>
      <c r="AD65" s="395"/>
      <c r="AE65" s="394"/>
      <c r="AF65" s="392"/>
      <c r="AG65" s="395"/>
      <c r="AH65" s="394"/>
      <c r="AI65" s="392"/>
      <c r="AJ65" s="395"/>
      <c r="AK65" s="394"/>
      <c r="AL65" s="392"/>
      <c r="AM65" s="393"/>
      <c r="AN65" s="681">
        <f>D65+G65+J65+M65+P65+S65+V65+Y65+AB65+AE65+AH65+AK65</f>
        <v>281</v>
      </c>
      <c r="AO65" s="90">
        <f t="shared" si="0"/>
        <v>0.54038461538461535</v>
      </c>
      <c r="AP65" s="640">
        <f>E65+H65+K65+N65+Q65+T65+W65+Z65+AC65+AF65+AI65+AL65</f>
        <v>107</v>
      </c>
      <c r="AQ65" s="91">
        <f t="shared" si="1"/>
        <v>0.20576923076923076</v>
      </c>
      <c r="AR65" s="649">
        <f>F65+I65+L65+O65+R65+U65+X65+AA65+AD65+AG65+AJ65+AM65</f>
        <v>132</v>
      </c>
      <c r="AS65" s="92">
        <f t="shared" si="2"/>
        <v>0.25384615384615383</v>
      </c>
      <c r="AT65" s="316">
        <f>SUM(D65:AM65)</f>
        <v>520</v>
      </c>
    </row>
    <row r="66" spans="2:46" ht="17.25" customHeight="1" thickBot="1" x14ac:dyDescent="0.3">
      <c r="B66" s="397" t="s">
        <v>90</v>
      </c>
      <c r="C66" s="398"/>
      <c r="D66" s="134">
        <v>9</v>
      </c>
      <c r="E66" s="399">
        <v>9</v>
      </c>
      <c r="F66" s="320">
        <v>14</v>
      </c>
      <c r="G66" s="400">
        <v>16</v>
      </c>
      <c r="H66" s="135">
        <v>5</v>
      </c>
      <c r="I66" s="138">
        <v>7</v>
      </c>
      <c r="J66" s="134">
        <v>19</v>
      </c>
      <c r="K66" s="135">
        <v>6</v>
      </c>
      <c r="L66" s="136">
        <v>8</v>
      </c>
      <c r="M66" s="137">
        <v>35</v>
      </c>
      <c r="N66" s="401">
        <v>10</v>
      </c>
      <c r="O66" s="138">
        <v>21</v>
      </c>
      <c r="P66" s="134"/>
      <c r="Q66" s="135"/>
      <c r="R66" s="138"/>
      <c r="S66" s="137"/>
      <c r="T66" s="135"/>
      <c r="U66" s="138"/>
      <c r="V66" s="137"/>
      <c r="W66" s="135"/>
      <c r="X66" s="138"/>
      <c r="Y66" s="137"/>
      <c r="Z66" s="135"/>
      <c r="AA66" s="138"/>
      <c r="AB66" s="137"/>
      <c r="AC66" s="135"/>
      <c r="AD66" s="138"/>
      <c r="AE66" s="137"/>
      <c r="AF66" s="135"/>
      <c r="AG66" s="138"/>
      <c r="AH66" s="137"/>
      <c r="AI66" s="135"/>
      <c r="AJ66" s="138"/>
      <c r="AK66" s="137"/>
      <c r="AL66" s="135"/>
      <c r="AM66" s="136"/>
      <c r="AN66" s="678">
        <f>D66+G66+J66+M66+P66+S66+V66+Y66+AB66+AE66+AH66+AK66</f>
        <v>79</v>
      </c>
      <c r="AO66" s="90">
        <f t="shared" si="0"/>
        <v>0.49685534591194969</v>
      </c>
      <c r="AP66" s="640">
        <f>E66+H66+K66+N66+Q66+T66+W66+Z66+AC66+AF66+AI66+AL66</f>
        <v>30</v>
      </c>
      <c r="AQ66" s="91">
        <f t="shared" si="1"/>
        <v>0.18867924528301888</v>
      </c>
      <c r="AR66" s="649">
        <f>F66+I66+L66+O66+R66+U66+X66+AA66+AD66+AG66+AJ66+AM66</f>
        <v>50</v>
      </c>
      <c r="AS66" s="92">
        <f t="shared" si="2"/>
        <v>0.31446540880503143</v>
      </c>
      <c r="AT66" s="316">
        <f>SUM(D66:AM66)</f>
        <v>159</v>
      </c>
    </row>
    <row r="67" spans="2:46" ht="18.75" customHeight="1" thickBot="1" x14ac:dyDescent="0.3">
      <c r="B67" s="402" t="s">
        <v>91</v>
      </c>
      <c r="C67" s="403"/>
      <c r="D67" s="232">
        <v>7</v>
      </c>
      <c r="E67" s="404">
        <v>2</v>
      </c>
      <c r="F67" s="427">
        <v>5</v>
      </c>
      <c r="G67" s="405">
        <v>8</v>
      </c>
      <c r="H67" s="104">
        <v>7</v>
      </c>
      <c r="I67" s="105">
        <v>13</v>
      </c>
      <c r="J67" s="232">
        <v>8</v>
      </c>
      <c r="K67" s="104">
        <v>2</v>
      </c>
      <c r="L67" s="233">
        <v>11</v>
      </c>
      <c r="M67" s="229">
        <v>7</v>
      </c>
      <c r="N67" s="351">
        <v>6</v>
      </c>
      <c r="O67" s="105">
        <v>12</v>
      </c>
      <c r="P67" s="232"/>
      <c r="Q67" s="104"/>
      <c r="R67" s="105"/>
      <c r="S67" s="229"/>
      <c r="T67" s="104"/>
      <c r="U67" s="105"/>
      <c r="V67" s="229"/>
      <c r="W67" s="104"/>
      <c r="X67" s="105"/>
      <c r="Y67" s="229"/>
      <c r="Z67" s="104"/>
      <c r="AA67" s="105"/>
      <c r="AB67" s="229"/>
      <c r="AC67" s="104"/>
      <c r="AD67" s="105"/>
      <c r="AE67" s="229"/>
      <c r="AF67" s="104"/>
      <c r="AG67" s="105"/>
      <c r="AH67" s="229"/>
      <c r="AI67" s="104"/>
      <c r="AJ67" s="105"/>
      <c r="AK67" s="229"/>
      <c r="AL67" s="104"/>
      <c r="AM67" s="233"/>
      <c r="AN67" s="678">
        <f>D67+G67+J67+M67+P67+S67+V67+Y67+AB67+AE67+AH67+AK67</f>
        <v>30</v>
      </c>
      <c r="AO67" s="90">
        <f t="shared" si="0"/>
        <v>0.34090909090909088</v>
      </c>
      <c r="AP67" s="640">
        <f>E67+H67+K67+N67+Q67+T67+W67+Z67+AC67+AF67+AI67+AL67</f>
        <v>17</v>
      </c>
      <c r="AQ67" s="91">
        <f t="shared" si="1"/>
        <v>0.19318181818181818</v>
      </c>
      <c r="AR67" s="649">
        <f>F67+I67+L67+O67+R67+U67+X67+AA67+AD67+AG67+AJ67+AM67</f>
        <v>41</v>
      </c>
      <c r="AS67" s="92">
        <f t="shared" si="2"/>
        <v>0.46590909090909088</v>
      </c>
      <c r="AT67" s="316">
        <f>SUM(D67:AM67)</f>
        <v>88</v>
      </c>
    </row>
    <row r="68" spans="2:46" ht="18.75" customHeight="1" thickBot="1" x14ac:dyDescent="0.3">
      <c r="B68" s="406" t="s">
        <v>92</v>
      </c>
      <c r="C68" s="407"/>
      <c r="D68" s="241">
        <v>2</v>
      </c>
      <c r="E68" s="408">
        <v>0</v>
      </c>
      <c r="F68" s="630">
        <v>0</v>
      </c>
      <c r="G68" s="409">
        <v>1</v>
      </c>
      <c r="H68" s="158">
        <v>1</v>
      </c>
      <c r="I68" s="159">
        <v>0</v>
      </c>
      <c r="J68" s="241">
        <v>0</v>
      </c>
      <c r="K68" s="158">
        <v>0</v>
      </c>
      <c r="L68" s="242">
        <v>2</v>
      </c>
      <c r="M68" s="239">
        <v>2</v>
      </c>
      <c r="N68" s="410">
        <v>0</v>
      </c>
      <c r="O68" s="159">
        <v>0</v>
      </c>
      <c r="P68" s="241"/>
      <c r="Q68" s="158"/>
      <c r="R68" s="159"/>
      <c r="S68" s="239"/>
      <c r="T68" s="158"/>
      <c r="U68" s="159"/>
      <c r="V68" s="239"/>
      <c r="W68" s="158"/>
      <c r="X68" s="159"/>
      <c r="Y68" s="239"/>
      <c r="Z68" s="158"/>
      <c r="AA68" s="159"/>
      <c r="AB68" s="239"/>
      <c r="AC68" s="158"/>
      <c r="AD68" s="159"/>
      <c r="AE68" s="239"/>
      <c r="AF68" s="158"/>
      <c r="AG68" s="159"/>
      <c r="AH68" s="239"/>
      <c r="AI68" s="158"/>
      <c r="AJ68" s="159"/>
      <c r="AK68" s="239"/>
      <c r="AL68" s="158"/>
      <c r="AM68" s="242"/>
      <c r="AN68" s="678">
        <f>D68+G68+J68+M68+P68+S68+V68+Y68+AB68+AE68+AH68+AK68</f>
        <v>5</v>
      </c>
      <c r="AO68" s="90">
        <f t="shared" si="0"/>
        <v>0.625</v>
      </c>
      <c r="AP68" s="640">
        <f>E68+H68+K68+N68+Q68+T68+W68+Z68+AC68+AF68+AI68+AL68</f>
        <v>1</v>
      </c>
      <c r="AQ68" s="91">
        <f t="shared" si="1"/>
        <v>0.125</v>
      </c>
      <c r="AR68" s="649">
        <f>F68+I68+L68+O68+R68+U68+X68+AA68+AD68+AG68+AJ68+AM68</f>
        <v>2</v>
      </c>
      <c r="AS68" s="92">
        <f t="shared" si="2"/>
        <v>0.25</v>
      </c>
      <c r="AT68" s="316">
        <f>SUM(D68:AM68)</f>
        <v>8</v>
      </c>
    </row>
    <row r="69" spans="2:46" ht="17.399999999999999" thickBot="1" x14ac:dyDescent="0.3">
      <c r="B69" s="411" t="s">
        <v>93</v>
      </c>
      <c r="C69" s="412"/>
      <c r="D69" s="413">
        <v>67</v>
      </c>
      <c r="E69" s="414">
        <v>27</v>
      </c>
      <c r="F69" s="415">
        <v>32</v>
      </c>
      <c r="G69" s="416">
        <v>62</v>
      </c>
      <c r="H69" s="417">
        <v>21</v>
      </c>
      <c r="I69" s="419">
        <v>20</v>
      </c>
      <c r="J69" s="413">
        <v>89</v>
      </c>
      <c r="K69" s="417">
        <v>32</v>
      </c>
      <c r="L69" s="418">
        <v>26</v>
      </c>
      <c r="M69" s="416">
        <v>71</v>
      </c>
      <c r="N69" s="417">
        <v>24</v>
      </c>
      <c r="O69" s="419">
        <v>38</v>
      </c>
      <c r="P69" s="413"/>
      <c r="Q69" s="417"/>
      <c r="R69" s="419"/>
      <c r="S69" s="416"/>
      <c r="T69" s="417"/>
      <c r="U69" s="419"/>
      <c r="V69" s="416"/>
      <c r="W69" s="417"/>
      <c r="X69" s="419"/>
      <c r="Y69" s="416"/>
      <c r="Z69" s="417"/>
      <c r="AA69" s="419"/>
      <c r="AB69" s="416"/>
      <c r="AC69" s="417"/>
      <c r="AD69" s="419"/>
      <c r="AE69" s="416"/>
      <c r="AF69" s="417"/>
      <c r="AG69" s="419"/>
      <c r="AH69" s="416"/>
      <c r="AI69" s="417"/>
      <c r="AJ69" s="419"/>
      <c r="AK69" s="416"/>
      <c r="AL69" s="417"/>
      <c r="AM69" s="418"/>
      <c r="AN69" s="678">
        <f>D69+G69+J69+M69+P69+S69+V69+Y69+AB69+AE69+AH69+AK69</f>
        <v>289</v>
      </c>
      <c r="AO69" s="90">
        <f t="shared" si="0"/>
        <v>0.5677799607072691</v>
      </c>
      <c r="AP69" s="640">
        <f>E69+H69+K69+N69+Q69+T69+W69+Z69+AC69+AF69+AI69+AL69</f>
        <v>104</v>
      </c>
      <c r="AQ69" s="91">
        <f t="shared" si="1"/>
        <v>0.20432220039292731</v>
      </c>
      <c r="AR69" s="649">
        <f>F69+I69+L69+O69+R69+U69+X69+AA69+AD69+AG69+AJ69+AM69</f>
        <v>116</v>
      </c>
      <c r="AS69" s="92">
        <f t="shared" si="2"/>
        <v>0.22789783889980353</v>
      </c>
      <c r="AT69" s="316">
        <f>SUM(D69:AM69)</f>
        <v>509</v>
      </c>
    </row>
    <row r="70" spans="2:46" ht="15.75" customHeight="1" thickBot="1" x14ac:dyDescent="0.3">
      <c r="B70" s="411" t="s">
        <v>94</v>
      </c>
      <c r="C70" s="412"/>
      <c r="D70" s="413">
        <v>10</v>
      </c>
      <c r="E70" s="414">
        <v>10</v>
      </c>
      <c r="F70" s="415">
        <v>8</v>
      </c>
      <c r="G70" s="416">
        <v>10</v>
      </c>
      <c r="H70" s="417">
        <v>8</v>
      </c>
      <c r="I70" s="419">
        <v>3</v>
      </c>
      <c r="J70" s="413">
        <v>14</v>
      </c>
      <c r="K70" s="417">
        <v>6</v>
      </c>
      <c r="L70" s="418">
        <v>5</v>
      </c>
      <c r="M70" s="416">
        <v>22</v>
      </c>
      <c r="N70" s="417">
        <v>14</v>
      </c>
      <c r="O70" s="419">
        <v>10</v>
      </c>
      <c r="P70" s="413"/>
      <c r="Q70" s="417"/>
      <c r="R70" s="419"/>
      <c r="S70" s="416"/>
      <c r="T70" s="417"/>
      <c r="U70" s="419"/>
      <c r="V70" s="416"/>
      <c r="W70" s="417"/>
      <c r="X70" s="419"/>
      <c r="Y70" s="416"/>
      <c r="Z70" s="417"/>
      <c r="AA70" s="419"/>
      <c r="AB70" s="416"/>
      <c r="AC70" s="417"/>
      <c r="AD70" s="419"/>
      <c r="AE70" s="416"/>
      <c r="AF70" s="417"/>
      <c r="AG70" s="419"/>
      <c r="AH70" s="416"/>
      <c r="AI70" s="417"/>
      <c r="AJ70" s="419"/>
      <c r="AK70" s="416"/>
      <c r="AL70" s="417"/>
      <c r="AM70" s="418"/>
      <c r="AN70" s="678">
        <f>D70+G70+J70+M70+P70+S70+V70+Y70+AB70+AE70+AH70+AK70</f>
        <v>56</v>
      </c>
      <c r="AO70" s="90">
        <f t="shared" si="0"/>
        <v>0.46666666666666667</v>
      </c>
      <c r="AP70" s="640">
        <f>E70+H70+K70+N70+Q70+T70+W70+Z70+AC70+AF70+AI70+AL70</f>
        <v>38</v>
      </c>
      <c r="AQ70" s="91">
        <f t="shared" si="1"/>
        <v>0.31666666666666665</v>
      </c>
      <c r="AR70" s="649">
        <f>F70+I70+L70+O70+R70+U70+X70+AA70+AD70+AG70+AJ70+AM70</f>
        <v>26</v>
      </c>
      <c r="AS70" s="92">
        <f t="shared" si="2"/>
        <v>0.21666666666666667</v>
      </c>
      <c r="AT70" s="316">
        <f>SUM(D70:AM70)</f>
        <v>120</v>
      </c>
    </row>
    <row r="71" spans="2:46" ht="15.75" customHeight="1" thickBot="1" x14ac:dyDescent="0.3">
      <c r="B71" s="411" t="s">
        <v>95</v>
      </c>
      <c r="C71" s="412"/>
      <c r="D71" s="413">
        <v>5</v>
      </c>
      <c r="E71" s="414">
        <v>2</v>
      </c>
      <c r="F71" s="415">
        <v>3</v>
      </c>
      <c r="G71" s="416">
        <v>3</v>
      </c>
      <c r="H71" s="417">
        <v>4</v>
      </c>
      <c r="I71" s="419">
        <v>2</v>
      </c>
      <c r="J71" s="413">
        <v>5</v>
      </c>
      <c r="K71" s="417">
        <v>2</v>
      </c>
      <c r="L71" s="418">
        <v>0</v>
      </c>
      <c r="M71" s="416">
        <v>0</v>
      </c>
      <c r="N71" s="417">
        <v>2</v>
      </c>
      <c r="O71" s="419">
        <v>3</v>
      </c>
      <c r="P71" s="413"/>
      <c r="Q71" s="417"/>
      <c r="R71" s="419"/>
      <c r="S71" s="416"/>
      <c r="T71" s="417"/>
      <c r="U71" s="419"/>
      <c r="V71" s="416"/>
      <c r="W71" s="417"/>
      <c r="X71" s="419"/>
      <c r="Y71" s="416"/>
      <c r="Z71" s="417"/>
      <c r="AA71" s="419"/>
      <c r="AB71" s="416"/>
      <c r="AC71" s="417"/>
      <c r="AD71" s="419"/>
      <c r="AE71" s="416"/>
      <c r="AF71" s="417"/>
      <c r="AG71" s="419"/>
      <c r="AH71" s="416"/>
      <c r="AI71" s="417"/>
      <c r="AJ71" s="419"/>
      <c r="AK71" s="416"/>
      <c r="AL71" s="417"/>
      <c r="AM71" s="418"/>
      <c r="AN71" s="678">
        <f>D71+G71+J71+M71+P71+S71+V71+Y71+AB71+AE71+AH71+AK71</f>
        <v>13</v>
      </c>
      <c r="AO71" s="90">
        <f t="shared" si="0"/>
        <v>0.41935483870967744</v>
      </c>
      <c r="AP71" s="640">
        <f>E71+H71+K71+N71+Q71+T71+W71+Z71+AC71+AF71+AI71+AL71</f>
        <v>10</v>
      </c>
      <c r="AQ71" s="91">
        <f t="shared" si="1"/>
        <v>0.32258064516129031</v>
      </c>
      <c r="AR71" s="649">
        <f>F71+I71+L71+O71+R71+U71+X71+AA71+AD71+AG71+AJ71+AM71</f>
        <v>8</v>
      </c>
      <c r="AS71" s="92">
        <f t="shared" si="2"/>
        <v>0.25806451612903225</v>
      </c>
      <c r="AT71" s="316">
        <f>SUM(D71:AM71)</f>
        <v>31</v>
      </c>
    </row>
    <row r="72" spans="2:46" s="22" customFormat="1" ht="15.75" customHeight="1" thickBot="1" x14ac:dyDescent="0.3">
      <c r="B72" s="420" t="s">
        <v>96</v>
      </c>
      <c r="C72" s="421"/>
      <c r="D72" s="167">
        <v>25</v>
      </c>
      <c r="E72" s="132">
        <v>8</v>
      </c>
      <c r="F72" s="168">
        <v>12</v>
      </c>
      <c r="G72" s="131">
        <v>14</v>
      </c>
      <c r="H72" s="165">
        <v>4</v>
      </c>
      <c r="I72" s="169">
        <v>10</v>
      </c>
      <c r="J72" s="167">
        <v>41</v>
      </c>
      <c r="K72" s="165">
        <v>9</v>
      </c>
      <c r="L72" s="168">
        <v>20</v>
      </c>
      <c r="M72" s="131">
        <v>44</v>
      </c>
      <c r="N72" s="165">
        <v>13</v>
      </c>
      <c r="O72" s="169">
        <v>27</v>
      </c>
      <c r="P72" s="167"/>
      <c r="Q72" s="165"/>
      <c r="R72" s="169"/>
      <c r="S72" s="131"/>
      <c r="T72" s="165"/>
      <c r="U72" s="169"/>
      <c r="V72" s="131"/>
      <c r="W72" s="165"/>
      <c r="X72" s="169"/>
      <c r="Y72" s="131"/>
      <c r="Z72" s="165"/>
      <c r="AA72" s="169"/>
      <c r="AB72" s="131"/>
      <c r="AC72" s="165"/>
      <c r="AD72" s="169"/>
      <c r="AE72" s="131"/>
      <c r="AF72" s="165"/>
      <c r="AG72" s="169"/>
      <c r="AH72" s="131"/>
      <c r="AI72" s="165"/>
      <c r="AJ72" s="169"/>
      <c r="AK72" s="131"/>
      <c r="AL72" s="165"/>
      <c r="AM72" s="168"/>
      <c r="AN72" s="678">
        <f>D72+G72+J72+M72+P72+S72+V72+Y72+AB72+AE72+AH72+AK72</f>
        <v>124</v>
      </c>
      <c r="AO72" s="422">
        <f t="shared" si="0"/>
        <v>0.54625550660792954</v>
      </c>
      <c r="AP72" s="640">
        <f>E72+H72+K72+N72+Q72+T72+W72+Z72+AC72+AF72+AI72+AL72</f>
        <v>34</v>
      </c>
      <c r="AQ72" s="423">
        <f t="shared" si="1"/>
        <v>0.14977973568281938</v>
      </c>
      <c r="AR72" s="649">
        <f>F72+I72+L72+O72+R72+U72+X72+AA72+AD72+AG72+AJ72+AM72</f>
        <v>69</v>
      </c>
      <c r="AS72" s="424">
        <f t="shared" si="2"/>
        <v>0.30396475770925108</v>
      </c>
      <c r="AT72" s="316">
        <f>SUM(D72:AM72)</f>
        <v>227</v>
      </c>
    </row>
    <row r="73" spans="2:46" ht="18" customHeight="1" thickBot="1" x14ac:dyDescent="0.3">
      <c r="B73" s="425" t="s">
        <v>97</v>
      </c>
      <c r="C73" s="426"/>
      <c r="D73" s="134">
        <v>155</v>
      </c>
      <c r="E73" s="215">
        <v>43</v>
      </c>
      <c r="F73" s="427">
        <v>93</v>
      </c>
      <c r="G73" s="137">
        <v>41</v>
      </c>
      <c r="H73" s="135">
        <v>57</v>
      </c>
      <c r="I73" s="138">
        <v>9</v>
      </c>
      <c r="J73" s="134">
        <v>287</v>
      </c>
      <c r="K73" s="135">
        <v>143</v>
      </c>
      <c r="L73" s="136">
        <v>213</v>
      </c>
      <c r="M73" s="137">
        <v>327</v>
      </c>
      <c r="N73" s="135">
        <v>112</v>
      </c>
      <c r="O73" s="138">
        <v>228</v>
      </c>
      <c r="P73" s="134"/>
      <c r="Q73" s="135"/>
      <c r="R73" s="138"/>
      <c r="S73" s="137"/>
      <c r="T73" s="135"/>
      <c r="U73" s="138"/>
      <c r="V73" s="137"/>
      <c r="W73" s="135"/>
      <c r="X73" s="138"/>
      <c r="Y73" s="137"/>
      <c r="Z73" s="135"/>
      <c r="AA73" s="138"/>
      <c r="AB73" s="137"/>
      <c r="AC73" s="135"/>
      <c r="AD73" s="138"/>
      <c r="AE73" s="137"/>
      <c r="AF73" s="135"/>
      <c r="AG73" s="138"/>
      <c r="AH73" s="137"/>
      <c r="AI73" s="135"/>
      <c r="AJ73" s="138"/>
      <c r="AK73" s="137"/>
      <c r="AL73" s="135"/>
      <c r="AM73" s="136"/>
      <c r="AN73" s="678">
        <f>D73+G73+J73+M73+P73+S73+V73+Y73+AB73+AE73+AH73+AK73</f>
        <v>810</v>
      </c>
      <c r="AO73" s="90">
        <f t="shared" si="0"/>
        <v>0.47423887587822017</v>
      </c>
      <c r="AP73" s="640">
        <f>E73+H73+K73+N73+Q73+T73+W73+Z73+AC73+AF73+AI73+AL73</f>
        <v>355</v>
      </c>
      <c r="AQ73" s="91">
        <f t="shared" si="1"/>
        <v>0.20784543325526933</v>
      </c>
      <c r="AR73" s="649">
        <f>F73+I73+L73+O73+R73+U73+X73+AA73+AD73+AG73+AJ73+AM73</f>
        <v>543</v>
      </c>
      <c r="AS73" s="92">
        <f t="shared" si="2"/>
        <v>0.31791569086651056</v>
      </c>
      <c r="AT73" s="316">
        <f>SUM(D73:AM73)</f>
        <v>1708</v>
      </c>
    </row>
    <row r="74" spans="2:46" ht="17.25" customHeight="1" thickBot="1" x14ac:dyDescent="0.3">
      <c r="B74" s="428" t="s">
        <v>98</v>
      </c>
      <c r="C74" s="429"/>
      <c r="D74" s="134">
        <v>7</v>
      </c>
      <c r="E74" s="215">
        <v>1</v>
      </c>
      <c r="F74" s="427">
        <v>4</v>
      </c>
      <c r="G74" s="137">
        <v>8</v>
      </c>
      <c r="H74" s="135">
        <v>2</v>
      </c>
      <c r="I74" s="138">
        <v>5</v>
      </c>
      <c r="J74" s="134">
        <v>29</v>
      </c>
      <c r="K74" s="135">
        <v>16</v>
      </c>
      <c r="L74" s="136">
        <v>9</v>
      </c>
      <c r="M74" s="137">
        <v>30</v>
      </c>
      <c r="N74" s="135">
        <v>14</v>
      </c>
      <c r="O74" s="138">
        <v>10</v>
      </c>
      <c r="P74" s="134"/>
      <c r="Q74" s="135"/>
      <c r="R74" s="138"/>
      <c r="S74" s="137"/>
      <c r="T74" s="135"/>
      <c r="U74" s="138"/>
      <c r="V74" s="137"/>
      <c r="W74" s="135"/>
      <c r="X74" s="138"/>
      <c r="Y74" s="137"/>
      <c r="Z74" s="135"/>
      <c r="AA74" s="138"/>
      <c r="AB74" s="137"/>
      <c r="AC74" s="135"/>
      <c r="AD74" s="138"/>
      <c r="AE74" s="137"/>
      <c r="AF74" s="135"/>
      <c r="AG74" s="138"/>
      <c r="AH74" s="137"/>
      <c r="AI74" s="135"/>
      <c r="AJ74" s="138"/>
      <c r="AK74" s="137"/>
      <c r="AL74" s="135"/>
      <c r="AM74" s="136"/>
      <c r="AN74" s="678">
        <f>D74+G74+J74+M74+P74+S74+V74+Y74+AB74+AE74+AH74+AK74</f>
        <v>74</v>
      </c>
      <c r="AO74" s="90">
        <f t="shared" si="0"/>
        <v>0.54814814814814816</v>
      </c>
      <c r="AP74" s="640">
        <f>E74+H74+K74+N74+Q74+T74+W74+Z74+AC74+AF74+AI74+AL74</f>
        <v>33</v>
      </c>
      <c r="AQ74" s="91">
        <f t="shared" si="1"/>
        <v>0.24444444444444444</v>
      </c>
      <c r="AR74" s="649">
        <f>F74+I74+L74+O74+R74+U74+X74+AA74+AD74+AG74+AJ74+AM74</f>
        <v>28</v>
      </c>
      <c r="AS74" s="92">
        <f t="shared" si="2"/>
        <v>0.2074074074074074</v>
      </c>
      <c r="AT74" s="316">
        <f>SUM(D74:AM74)</f>
        <v>135</v>
      </c>
    </row>
    <row r="75" spans="2:46" ht="16.5" customHeight="1" thickBot="1" x14ac:dyDescent="0.3">
      <c r="B75" s="428" t="s">
        <v>99</v>
      </c>
      <c r="C75" s="429"/>
      <c r="D75" s="134">
        <v>0</v>
      </c>
      <c r="E75" s="215">
        <v>0</v>
      </c>
      <c r="F75" s="427">
        <v>2</v>
      </c>
      <c r="G75" s="137">
        <v>3</v>
      </c>
      <c r="H75" s="135">
        <v>0</v>
      </c>
      <c r="I75" s="138">
        <v>1</v>
      </c>
      <c r="J75" s="134">
        <v>23</v>
      </c>
      <c r="K75" s="135">
        <v>0</v>
      </c>
      <c r="L75" s="136">
        <v>5</v>
      </c>
      <c r="M75" s="137">
        <v>24</v>
      </c>
      <c r="N75" s="135">
        <v>1</v>
      </c>
      <c r="O75" s="138">
        <v>6</v>
      </c>
      <c r="P75" s="134"/>
      <c r="Q75" s="135"/>
      <c r="R75" s="138"/>
      <c r="S75" s="137"/>
      <c r="T75" s="135"/>
      <c r="U75" s="138"/>
      <c r="V75" s="137"/>
      <c r="W75" s="135"/>
      <c r="X75" s="138"/>
      <c r="Y75" s="137"/>
      <c r="Z75" s="135"/>
      <c r="AA75" s="138"/>
      <c r="AB75" s="137"/>
      <c r="AC75" s="135"/>
      <c r="AD75" s="138"/>
      <c r="AE75" s="137"/>
      <c r="AF75" s="135"/>
      <c r="AG75" s="138"/>
      <c r="AH75" s="137"/>
      <c r="AI75" s="135"/>
      <c r="AJ75" s="138"/>
      <c r="AK75" s="137"/>
      <c r="AL75" s="135"/>
      <c r="AM75" s="136"/>
      <c r="AN75" s="678">
        <f>D75+G75+J75+M75+P75+S75+V75+Y75+AB75+AE75+AH75+AK75</f>
        <v>50</v>
      </c>
      <c r="AO75" s="90">
        <f t="shared" si="0"/>
        <v>0.76923076923076927</v>
      </c>
      <c r="AP75" s="640">
        <f>E75+H75+K75+N75+Q75+T75+W75+Z75+AC75+AF75+AI75+AL75</f>
        <v>1</v>
      </c>
      <c r="AQ75" s="91">
        <f t="shared" si="1"/>
        <v>1.5384615384615385E-2</v>
      </c>
      <c r="AR75" s="649">
        <f>F75+I75+L75+O75+R75+U75+X75+AA75+AD75+AG75+AJ75+AM75</f>
        <v>14</v>
      </c>
      <c r="AS75" s="92">
        <f t="shared" si="2"/>
        <v>0.2153846153846154</v>
      </c>
      <c r="AT75" s="316">
        <f>SUM(D75:AM75)</f>
        <v>65</v>
      </c>
    </row>
    <row r="76" spans="2:46" ht="16.5" customHeight="1" thickBot="1" x14ac:dyDescent="0.3">
      <c r="B76" s="356" t="s">
        <v>100</v>
      </c>
      <c r="C76" s="357"/>
      <c r="D76" s="134">
        <v>7</v>
      </c>
      <c r="E76" s="215">
        <v>0</v>
      </c>
      <c r="F76" s="427">
        <v>0</v>
      </c>
      <c r="G76" s="137">
        <v>1</v>
      </c>
      <c r="H76" s="135">
        <v>1</v>
      </c>
      <c r="I76" s="138">
        <v>0</v>
      </c>
      <c r="J76" s="134">
        <v>11</v>
      </c>
      <c r="K76" s="135">
        <v>5</v>
      </c>
      <c r="L76" s="136">
        <v>4</v>
      </c>
      <c r="M76" s="137">
        <v>23</v>
      </c>
      <c r="N76" s="135">
        <v>5</v>
      </c>
      <c r="O76" s="138">
        <v>0</v>
      </c>
      <c r="P76" s="134"/>
      <c r="Q76" s="135"/>
      <c r="R76" s="138"/>
      <c r="S76" s="137"/>
      <c r="T76" s="135"/>
      <c r="U76" s="138"/>
      <c r="V76" s="137"/>
      <c r="W76" s="135"/>
      <c r="X76" s="138"/>
      <c r="Y76" s="137"/>
      <c r="Z76" s="135"/>
      <c r="AA76" s="138"/>
      <c r="AB76" s="137"/>
      <c r="AC76" s="135"/>
      <c r="AD76" s="138"/>
      <c r="AE76" s="137"/>
      <c r="AF76" s="135"/>
      <c r="AG76" s="138"/>
      <c r="AH76" s="137"/>
      <c r="AI76" s="135"/>
      <c r="AJ76" s="138"/>
      <c r="AK76" s="137"/>
      <c r="AL76" s="135"/>
      <c r="AM76" s="136"/>
      <c r="AN76" s="678">
        <f>D76+G76+J76+M76+P76+S76+V76+Y76+AB76+AE76+AH76+AK76</f>
        <v>42</v>
      </c>
      <c r="AO76" s="90">
        <f t="shared" si="0"/>
        <v>0.73684210526315785</v>
      </c>
      <c r="AP76" s="640">
        <f>E76+H76+K76+N76+Q76+T76+W76+Z76+AC76+AF76+AI76+AL76</f>
        <v>11</v>
      </c>
      <c r="AQ76" s="91">
        <f t="shared" si="1"/>
        <v>0.19298245614035087</v>
      </c>
      <c r="AR76" s="649">
        <f>F76+I76+L76+O76+R76+U76+X76+AA76+AD76+AG76+AJ76+AM76</f>
        <v>4</v>
      </c>
      <c r="AS76" s="92">
        <f t="shared" si="2"/>
        <v>7.0175438596491224E-2</v>
      </c>
      <c r="AT76" s="316">
        <f>SUM(D76:AM76)</f>
        <v>57</v>
      </c>
    </row>
    <row r="77" spans="2:46" ht="16.5" customHeight="1" thickBot="1" x14ac:dyDescent="0.3">
      <c r="B77" s="402" t="s">
        <v>101</v>
      </c>
      <c r="C77" s="403"/>
      <c r="D77" s="134">
        <v>3</v>
      </c>
      <c r="E77" s="215">
        <v>4</v>
      </c>
      <c r="F77" s="427">
        <v>15</v>
      </c>
      <c r="G77" s="137">
        <v>8</v>
      </c>
      <c r="H77" s="135">
        <v>2</v>
      </c>
      <c r="I77" s="138">
        <v>2</v>
      </c>
      <c r="J77" s="134">
        <v>54</v>
      </c>
      <c r="K77" s="135">
        <v>38</v>
      </c>
      <c r="L77" s="136">
        <v>111</v>
      </c>
      <c r="M77" s="137">
        <v>100</v>
      </c>
      <c r="N77" s="135">
        <v>51</v>
      </c>
      <c r="O77" s="138">
        <v>118</v>
      </c>
      <c r="P77" s="134"/>
      <c r="Q77" s="135"/>
      <c r="R77" s="138"/>
      <c r="S77" s="137"/>
      <c r="T77" s="135"/>
      <c r="U77" s="138"/>
      <c r="V77" s="137"/>
      <c r="W77" s="135"/>
      <c r="X77" s="138"/>
      <c r="Y77" s="137"/>
      <c r="Z77" s="135"/>
      <c r="AA77" s="138"/>
      <c r="AB77" s="137"/>
      <c r="AC77" s="135"/>
      <c r="AD77" s="138"/>
      <c r="AE77" s="137"/>
      <c r="AF77" s="135"/>
      <c r="AG77" s="138"/>
      <c r="AH77" s="137"/>
      <c r="AI77" s="135"/>
      <c r="AJ77" s="138"/>
      <c r="AK77" s="137"/>
      <c r="AL77" s="135"/>
      <c r="AM77" s="136"/>
      <c r="AN77" s="678">
        <f>D77+G77+J77+M77+P77+S77+V77+Y77+AB77+AE77+AH77+AK77</f>
        <v>165</v>
      </c>
      <c r="AO77" s="90">
        <f t="shared" si="0"/>
        <v>0.32608695652173914</v>
      </c>
      <c r="AP77" s="640">
        <f>E77+H77+K77+N77+Q77+T77+W77+Z77+AC77+AF77+AI77+AL77</f>
        <v>95</v>
      </c>
      <c r="AQ77" s="91">
        <f t="shared" si="1"/>
        <v>0.18774703557312253</v>
      </c>
      <c r="AR77" s="649">
        <f>F77+I77+L77+O77+R77+U77+X77+AA77+AD77+AG77+AJ77+AM77</f>
        <v>246</v>
      </c>
      <c r="AS77" s="92">
        <f t="shared" si="2"/>
        <v>0.48616600790513836</v>
      </c>
      <c r="AT77" s="316">
        <f>SUM(D77:AM77)</f>
        <v>506</v>
      </c>
    </row>
    <row r="78" spans="2:46" ht="20.25" customHeight="1" thickBot="1" x14ac:dyDescent="0.3">
      <c r="B78" s="430" t="s">
        <v>102</v>
      </c>
      <c r="C78" s="431"/>
      <c r="D78" s="390">
        <v>21</v>
      </c>
      <c r="E78" s="391">
        <v>3</v>
      </c>
      <c r="F78" s="432">
        <v>5</v>
      </c>
      <c r="G78" s="394">
        <v>22</v>
      </c>
      <c r="H78" s="392">
        <v>1</v>
      </c>
      <c r="I78" s="395">
        <v>4</v>
      </c>
      <c r="J78" s="390">
        <v>72</v>
      </c>
      <c r="K78" s="392">
        <v>5</v>
      </c>
      <c r="L78" s="393">
        <v>11</v>
      </c>
      <c r="M78" s="394">
        <v>83</v>
      </c>
      <c r="N78" s="392">
        <v>8</v>
      </c>
      <c r="O78" s="395">
        <v>14</v>
      </c>
      <c r="P78" s="390"/>
      <c r="Q78" s="392"/>
      <c r="R78" s="395"/>
      <c r="S78" s="394"/>
      <c r="T78" s="392"/>
      <c r="U78" s="395"/>
      <c r="V78" s="394"/>
      <c r="W78" s="392"/>
      <c r="X78" s="395"/>
      <c r="Y78" s="394"/>
      <c r="Z78" s="392"/>
      <c r="AA78" s="395"/>
      <c r="AB78" s="394"/>
      <c r="AC78" s="392"/>
      <c r="AD78" s="395"/>
      <c r="AE78" s="394"/>
      <c r="AF78" s="392"/>
      <c r="AG78" s="395"/>
      <c r="AH78" s="394"/>
      <c r="AI78" s="392"/>
      <c r="AJ78" s="395"/>
      <c r="AK78" s="394"/>
      <c r="AL78" s="392"/>
      <c r="AM78" s="393"/>
      <c r="AN78" s="678">
        <f>D78+G78+J78+M78+P78+S78+V78+Y78+AB78+AE78+AH78+AK78</f>
        <v>198</v>
      </c>
      <c r="AO78" s="90">
        <f t="shared" si="0"/>
        <v>0.79518072289156627</v>
      </c>
      <c r="AP78" s="640">
        <f>E78+H78+K78+N78+Q78+T78+W78+Z78+AC78+AF78+AI78+AL78</f>
        <v>17</v>
      </c>
      <c r="AQ78" s="91">
        <f t="shared" si="1"/>
        <v>6.8273092369477914E-2</v>
      </c>
      <c r="AR78" s="649">
        <f>F78+I78+L78+O78+R78+U78+X78+AA78+AD78+AG78+AJ78+AM78</f>
        <v>34</v>
      </c>
      <c r="AS78" s="92">
        <f t="shared" si="2"/>
        <v>0.13654618473895583</v>
      </c>
      <c r="AT78" s="316">
        <f>SUM(D78:AM78)</f>
        <v>249</v>
      </c>
    </row>
    <row r="79" spans="2:46" ht="18" customHeight="1" thickBot="1" x14ac:dyDescent="0.3">
      <c r="B79" s="411" t="s">
        <v>103</v>
      </c>
      <c r="C79" s="412"/>
      <c r="D79" s="413">
        <v>4</v>
      </c>
      <c r="E79" s="433">
        <v>0</v>
      </c>
      <c r="F79" s="434">
        <v>0</v>
      </c>
      <c r="G79" s="416">
        <v>1</v>
      </c>
      <c r="H79" s="417">
        <v>1</v>
      </c>
      <c r="I79" s="419">
        <v>1</v>
      </c>
      <c r="J79" s="413">
        <v>25</v>
      </c>
      <c r="K79" s="417">
        <v>12</v>
      </c>
      <c r="L79" s="418">
        <v>4</v>
      </c>
      <c r="M79" s="416">
        <v>16</v>
      </c>
      <c r="N79" s="417">
        <v>13</v>
      </c>
      <c r="O79" s="419">
        <v>8</v>
      </c>
      <c r="P79" s="413"/>
      <c r="Q79" s="417"/>
      <c r="R79" s="419"/>
      <c r="S79" s="416"/>
      <c r="T79" s="417"/>
      <c r="U79" s="419"/>
      <c r="V79" s="416"/>
      <c r="W79" s="417"/>
      <c r="X79" s="419"/>
      <c r="Y79" s="416"/>
      <c r="Z79" s="417"/>
      <c r="AA79" s="419"/>
      <c r="AB79" s="416"/>
      <c r="AC79" s="417"/>
      <c r="AD79" s="419"/>
      <c r="AE79" s="416"/>
      <c r="AF79" s="417"/>
      <c r="AG79" s="419"/>
      <c r="AH79" s="416"/>
      <c r="AI79" s="417"/>
      <c r="AJ79" s="419"/>
      <c r="AK79" s="416"/>
      <c r="AL79" s="417"/>
      <c r="AM79" s="418"/>
      <c r="AN79" s="680">
        <f>D79+G79+J79+M79+P79+S79+V79+Y79+AB79+AE79+AH79+AK79</f>
        <v>46</v>
      </c>
      <c r="AO79" s="191">
        <f t="shared" si="0"/>
        <v>0.54117647058823526</v>
      </c>
      <c r="AP79" s="642">
        <f>E79+H79+K79+N79+Q79+T79+W79+Z79+AC79+AF79+AI79+AL79</f>
        <v>26</v>
      </c>
      <c r="AQ79" s="192">
        <f t="shared" si="1"/>
        <v>0.30588235294117649</v>
      </c>
      <c r="AR79" s="655">
        <f>F79+I79+L79+O79+R79+U79+X79+AA79+AD79+AG79+AJ79+AM79</f>
        <v>13</v>
      </c>
      <c r="AS79" s="193">
        <f t="shared" si="2"/>
        <v>0.15294117647058825</v>
      </c>
      <c r="AT79" s="316">
        <f>SUM(D79:AM79)</f>
        <v>85</v>
      </c>
    </row>
    <row r="80" spans="2:46" ht="17.25" customHeight="1" thickBot="1" x14ac:dyDescent="0.3">
      <c r="B80" s="425" t="s">
        <v>104</v>
      </c>
      <c r="C80" s="426"/>
      <c r="D80" s="435">
        <v>12</v>
      </c>
      <c r="E80" s="436">
        <v>5</v>
      </c>
      <c r="F80" s="437">
        <v>10</v>
      </c>
      <c r="G80" s="438">
        <v>3</v>
      </c>
      <c r="H80" s="439">
        <v>8</v>
      </c>
      <c r="I80" s="636">
        <v>1</v>
      </c>
      <c r="J80" s="134">
        <v>25</v>
      </c>
      <c r="K80" s="135">
        <v>33</v>
      </c>
      <c r="L80" s="136">
        <v>15</v>
      </c>
      <c r="M80" s="443">
        <v>30</v>
      </c>
      <c r="N80" s="441">
        <v>21</v>
      </c>
      <c r="O80" s="442">
        <v>29</v>
      </c>
      <c r="P80" s="440"/>
      <c r="Q80" s="441"/>
      <c r="R80" s="442"/>
      <c r="S80" s="443"/>
      <c r="T80" s="441"/>
      <c r="U80" s="442"/>
      <c r="V80" s="443"/>
      <c r="W80" s="441"/>
      <c r="X80" s="442"/>
      <c r="Y80" s="443"/>
      <c r="Z80" s="441"/>
      <c r="AA80" s="442"/>
      <c r="AB80" s="443"/>
      <c r="AC80" s="441"/>
      <c r="AD80" s="442"/>
      <c r="AE80" s="443"/>
      <c r="AF80" s="441"/>
      <c r="AG80" s="442"/>
      <c r="AH80" s="443"/>
      <c r="AI80" s="441"/>
      <c r="AJ80" s="442"/>
      <c r="AK80" s="443"/>
      <c r="AL80" s="441"/>
      <c r="AM80" s="665"/>
      <c r="AN80" s="681">
        <f>D80+G80+J80+M80+P80+S80+V80+Y80+AB80+AE80+AH80+AK80</f>
        <v>70</v>
      </c>
      <c r="AO80" s="209">
        <f t="shared" si="0"/>
        <v>0.36458333333333331</v>
      </c>
      <c r="AP80" s="643">
        <f>E80+H80+K80+N80+Q80+T80+W80+Z80+AC80+AF80+AI80+AL80</f>
        <v>67</v>
      </c>
      <c r="AQ80" s="210">
        <f t="shared" si="1"/>
        <v>0.34895833333333331</v>
      </c>
      <c r="AR80" s="657">
        <f>F80+I80+L80+O80+R80+U80+X80+AA80+AD80+AG80+AJ80+AM80</f>
        <v>55</v>
      </c>
      <c r="AS80" s="211">
        <f t="shared" si="2"/>
        <v>0.28645833333333331</v>
      </c>
      <c r="AT80" s="444">
        <f>SUM(D80:AM80)</f>
        <v>192</v>
      </c>
    </row>
    <row r="81" spans="2:46" ht="15.75" customHeight="1" thickBot="1" x14ac:dyDescent="0.3">
      <c r="B81" s="356" t="s">
        <v>105</v>
      </c>
      <c r="C81" s="357"/>
      <c r="D81" s="445">
        <v>3</v>
      </c>
      <c r="E81" s="230">
        <v>0</v>
      </c>
      <c r="F81" s="446">
        <v>2</v>
      </c>
      <c r="G81" s="447">
        <v>2</v>
      </c>
      <c r="H81" s="448">
        <v>0</v>
      </c>
      <c r="I81" s="637">
        <v>1</v>
      </c>
      <c r="J81" s="232">
        <v>8</v>
      </c>
      <c r="K81" s="104">
        <v>3</v>
      </c>
      <c r="L81" s="233">
        <v>2</v>
      </c>
      <c r="M81" s="452">
        <v>1</v>
      </c>
      <c r="N81" s="450">
        <v>2</v>
      </c>
      <c r="O81" s="451">
        <v>4</v>
      </c>
      <c r="P81" s="449"/>
      <c r="Q81" s="450"/>
      <c r="R81" s="451"/>
      <c r="S81" s="452"/>
      <c r="T81" s="450"/>
      <c r="U81" s="451"/>
      <c r="V81" s="452"/>
      <c r="W81" s="450"/>
      <c r="X81" s="451"/>
      <c r="Y81" s="452"/>
      <c r="Z81" s="450"/>
      <c r="AA81" s="451"/>
      <c r="AB81" s="452"/>
      <c r="AC81" s="450"/>
      <c r="AD81" s="451"/>
      <c r="AE81" s="452"/>
      <c r="AF81" s="450"/>
      <c r="AG81" s="451"/>
      <c r="AH81" s="452"/>
      <c r="AI81" s="450"/>
      <c r="AJ81" s="451"/>
      <c r="AK81" s="452"/>
      <c r="AL81" s="450"/>
      <c r="AM81" s="666"/>
      <c r="AN81" s="678">
        <f>D81+G81+J81+M81+P81+S81+V81+Y81+AB81+AE81+AH81+AK81</f>
        <v>14</v>
      </c>
      <c r="AO81" s="90">
        <f t="shared" si="0"/>
        <v>0.5</v>
      </c>
      <c r="AP81" s="640">
        <f>E81+H81+K81+N81+Q81+T81+W81+Z81+AC81+AF81+AI81+AL81</f>
        <v>5</v>
      </c>
      <c r="AQ81" s="91">
        <f t="shared" si="1"/>
        <v>0.17857142857142858</v>
      </c>
      <c r="AR81" s="649">
        <f>F81+I81+L81+O81+R81+U81+X81+AA81+AD81+AG81+AJ81+AM81</f>
        <v>9</v>
      </c>
      <c r="AS81" s="92">
        <f t="shared" si="2"/>
        <v>0.32142857142857145</v>
      </c>
      <c r="AT81" s="316">
        <f>SUM(D81:AM81)</f>
        <v>28</v>
      </c>
    </row>
    <row r="82" spans="2:46" ht="18.75" customHeight="1" thickBot="1" x14ac:dyDescent="0.3">
      <c r="B82" s="356" t="s">
        <v>106</v>
      </c>
      <c r="C82" s="357"/>
      <c r="D82" s="445">
        <v>6</v>
      </c>
      <c r="E82" s="453">
        <v>0</v>
      </c>
      <c r="F82" s="454">
        <v>3</v>
      </c>
      <c r="G82" s="447">
        <v>11</v>
      </c>
      <c r="H82" s="448">
        <v>2</v>
      </c>
      <c r="I82" s="637">
        <v>0</v>
      </c>
      <c r="J82" s="232">
        <v>9</v>
      </c>
      <c r="K82" s="104">
        <v>5</v>
      </c>
      <c r="L82" s="233">
        <v>5</v>
      </c>
      <c r="M82" s="452">
        <v>4</v>
      </c>
      <c r="N82" s="450">
        <v>6</v>
      </c>
      <c r="O82" s="451">
        <v>3</v>
      </c>
      <c r="P82" s="449"/>
      <c r="Q82" s="450"/>
      <c r="R82" s="451"/>
      <c r="S82" s="452"/>
      <c r="T82" s="450"/>
      <c r="U82" s="451"/>
      <c r="V82" s="452"/>
      <c r="W82" s="450"/>
      <c r="X82" s="451"/>
      <c r="Y82" s="452"/>
      <c r="Z82" s="450"/>
      <c r="AA82" s="451"/>
      <c r="AB82" s="452"/>
      <c r="AC82" s="450"/>
      <c r="AD82" s="451"/>
      <c r="AE82" s="452"/>
      <c r="AF82" s="450"/>
      <c r="AG82" s="451"/>
      <c r="AH82" s="452"/>
      <c r="AI82" s="450"/>
      <c r="AJ82" s="451"/>
      <c r="AK82" s="452"/>
      <c r="AL82" s="450"/>
      <c r="AM82" s="666"/>
      <c r="AN82" s="678">
        <f>D82+G82+J82+M82+P82+S82+V82+Y82+AB82+AE82+AH82+AK82</f>
        <v>30</v>
      </c>
      <c r="AO82" s="90">
        <f t="shared" si="0"/>
        <v>0.55555555555555558</v>
      </c>
      <c r="AP82" s="640">
        <f>E82+H82+K82+N82+Q82+T82+W82+Z82+AC82+AF82+AI82+AL82</f>
        <v>13</v>
      </c>
      <c r="AQ82" s="91">
        <f t="shared" si="1"/>
        <v>0.24074074074074073</v>
      </c>
      <c r="AR82" s="649">
        <f>F82+I82+L82+O82+R82+U82+X82+AA82+AD82+AG82+AJ82+AM82</f>
        <v>11</v>
      </c>
      <c r="AS82" s="92">
        <f t="shared" si="2"/>
        <v>0.20370370370370369</v>
      </c>
      <c r="AT82" s="316">
        <f>SUM(D82:AM82)</f>
        <v>54</v>
      </c>
    </row>
    <row r="83" spans="2:46" ht="15.75" customHeight="1" thickBot="1" x14ac:dyDescent="0.3">
      <c r="B83" s="356" t="s">
        <v>107</v>
      </c>
      <c r="C83" s="357"/>
      <c r="D83" s="445">
        <v>2</v>
      </c>
      <c r="E83" s="453">
        <v>1</v>
      </c>
      <c r="F83" s="454">
        <v>2</v>
      </c>
      <c r="G83" s="447">
        <v>3</v>
      </c>
      <c r="H83" s="448">
        <v>0</v>
      </c>
      <c r="I83" s="637">
        <v>1</v>
      </c>
      <c r="J83" s="232">
        <v>7</v>
      </c>
      <c r="K83" s="104">
        <v>4</v>
      </c>
      <c r="L83" s="233">
        <v>3</v>
      </c>
      <c r="M83" s="452">
        <v>1</v>
      </c>
      <c r="N83" s="450">
        <v>3</v>
      </c>
      <c r="O83" s="451">
        <v>4</v>
      </c>
      <c r="P83" s="449"/>
      <c r="Q83" s="450"/>
      <c r="R83" s="451"/>
      <c r="S83" s="452"/>
      <c r="T83" s="450"/>
      <c r="U83" s="451"/>
      <c r="V83" s="452"/>
      <c r="W83" s="450"/>
      <c r="X83" s="451"/>
      <c r="Y83" s="452"/>
      <c r="Z83" s="450"/>
      <c r="AA83" s="451"/>
      <c r="AB83" s="452"/>
      <c r="AC83" s="450"/>
      <c r="AD83" s="451"/>
      <c r="AE83" s="452"/>
      <c r="AF83" s="450"/>
      <c r="AG83" s="451"/>
      <c r="AH83" s="452"/>
      <c r="AI83" s="450"/>
      <c r="AJ83" s="451"/>
      <c r="AK83" s="452"/>
      <c r="AL83" s="450"/>
      <c r="AM83" s="666"/>
      <c r="AN83" s="678">
        <f>D83+G83+J83+M83+P83+S83+V83+Y83+AB83+AE83+AH83+AK83</f>
        <v>13</v>
      </c>
      <c r="AO83" s="90">
        <f t="shared" si="0"/>
        <v>0.41935483870967744</v>
      </c>
      <c r="AP83" s="640">
        <f>E83+H83+K83+N83+Q83+T83+W83+Z83+AC83+AF83+AI83+AL83</f>
        <v>8</v>
      </c>
      <c r="AQ83" s="91">
        <f t="shared" si="1"/>
        <v>0.25806451612903225</v>
      </c>
      <c r="AR83" s="649">
        <f>F83+I83+L83+O83+R83+U83+X83+AA83+AD83+AG83+AJ83+AM83</f>
        <v>10</v>
      </c>
      <c r="AS83" s="92">
        <f t="shared" si="2"/>
        <v>0.32258064516129031</v>
      </c>
      <c r="AT83" s="316">
        <f>SUM(D83:AM83)</f>
        <v>31</v>
      </c>
    </row>
    <row r="84" spans="2:46" ht="15.75" customHeight="1" thickBot="1" x14ac:dyDescent="0.3">
      <c r="B84" s="356" t="s">
        <v>108</v>
      </c>
      <c r="C84" s="357"/>
      <c r="D84" s="455">
        <v>1</v>
      </c>
      <c r="E84" s="456">
        <v>0</v>
      </c>
      <c r="F84" s="457">
        <v>2</v>
      </c>
      <c r="G84" s="458">
        <v>3</v>
      </c>
      <c r="H84" s="459">
        <v>0</v>
      </c>
      <c r="I84" s="638">
        <v>0</v>
      </c>
      <c r="J84" s="241">
        <v>5</v>
      </c>
      <c r="K84" s="158">
        <v>0</v>
      </c>
      <c r="L84" s="242">
        <v>9</v>
      </c>
      <c r="M84" s="463">
        <v>15</v>
      </c>
      <c r="N84" s="461">
        <v>1</v>
      </c>
      <c r="O84" s="462">
        <v>2</v>
      </c>
      <c r="P84" s="460"/>
      <c r="Q84" s="461"/>
      <c r="R84" s="462"/>
      <c r="S84" s="463"/>
      <c r="T84" s="461"/>
      <c r="U84" s="462"/>
      <c r="V84" s="463"/>
      <c r="W84" s="461"/>
      <c r="X84" s="462"/>
      <c r="Y84" s="463"/>
      <c r="Z84" s="461"/>
      <c r="AA84" s="462"/>
      <c r="AB84" s="463"/>
      <c r="AC84" s="461"/>
      <c r="AD84" s="462"/>
      <c r="AE84" s="463"/>
      <c r="AF84" s="461"/>
      <c r="AG84" s="462"/>
      <c r="AH84" s="463"/>
      <c r="AI84" s="461"/>
      <c r="AJ84" s="462"/>
      <c r="AK84" s="463"/>
      <c r="AL84" s="461"/>
      <c r="AM84" s="667"/>
      <c r="AN84" s="678">
        <f>D84+G84+J84+M84+P84+S84+V84+Y84+AB84+AE84+AH84+AK84</f>
        <v>24</v>
      </c>
      <c r="AO84" s="90">
        <f t="shared" si="0"/>
        <v>0.63157894736842102</v>
      </c>
      <c r="AP84" s="640">
        <f>E84+H84+K84+N84+Q84+T84+W84+Z84+AC84+AF84+AI84+AL84</f>
        <v>1</v>
      </c>
      <c r="AQ84" s="91">
        <f t="shared" ref="AQ84:AQ114" si="4">AP84/AT84</f>
        <v>2.6315789473684209E-2</v>
      </c>
      <c r="AR84" s="649">
        <f>F84+I84+L84+O84+R84+U84+X84+AA84+AD84+AG84+AJ84+AM84</f>
        <v>13</v>
      </c>
      <c r="AS84" s="92">
        <f t="shared" ref="AS84:AS114" si="5">AR84/AT84</f>
        <v>0.34210526315789475</v>
      </c>
      <c r="AT84" s="316">
        <f>SUM(D84:AM84)</f>
        <v>38</v>
      </c>
    </row>
    <row r="85" spans="2:46" ht="16.5" customHeight="1" thickBot="1" x14ac:dyDescent="0.3">
      <c r="B85" s="430" t="s">
        <v>109</v>
      </c>
      <c r="C85" s="431"/>
      <c r="D85" s="464">
        <v>1</v>
      </c>
      <c r="E85" s="465">
        <v>0</v>
      </c>
      <c r="F85" s="466">
        <v>1</v>
      </c>
      <c r="G85" s="467">
        <v>0</v>
      </c>
      <c r="H85" s="468">
        <v>0</v>
      </c>
      <c r="I85" s="639">
        <v>1</v>
      </c>
      <c r="J85" s="181">
        <v>2</v>
      </c>
      <c r="K85" s="182">
        <v>0</v>
      </c>
      <c r="L85" s="183">
        <v>3</v>
      </c>
      <c r="M85" s="472">
        <v>2</v>
      </c>
      <c r="N85" s="470">
        <v>4</v>
      </c>
      <c r="O85" s="471">
        <v>3</v>
      </c>
      <c r="P85" s="469"/>
      <c r="Q85" s="470"/>
      <c r="R85" s="471"/>
      <c r="S85" s="472"/>
      <c r="T85" s="470"/>
      <c r="U85" s="471"/>
      <c r="V85" s="472"/>
      <c r="W85" s="470"/>
      <c r="X85" s="471"/>
      <c r="Y85" s="472"/>
      <c r="Z85" s="470"/>
      <c r="AA85" s="471"/>
      <c r="AB85" s="472"/>
      <c r="AC85" s="470"/>
      <c r="AD85" s="471"/>
      <c r="AE85" s="472"/>
      <c r="AF85" s="470"/>
      <c r="AG85" s="471"/>
      <c r="AH85" s="472"/>
      <c r="AI85" s="470"/>
      <c r="AJ85" s="471"/>
      <c r="AK85" s="472"/>
      <c r="AL85" s="470"/>
      <c r="AM85" s="668"/>
      <c r="AN85" s="678">
        <f>D85+G85+J85+M85+P85+S85+V85+Y85+AB85+AE85+AH85+AK85</f>
        <v>5</v>
      </c>
      <c r="AO85" s="90">
        <f t="shared" ref="AO85:AO114" si="6">AN85/AT85</f>
        <v>0.29411764705882354</v>
      </c>
      <c r="AP85" s="640">
        <f>E85+H85+K85+N85+Q85+T85+W85+Z85+AC85+AF85+AI85+AL85</f>
        <v>4</v>
      </c>
      <c r="AQ85" s="91">
        <f t="shared" si="4"/>
        <v>0.23529411764705882</v>
      </c>
      <c r="AR85" s="649">
        <f>F85+I85+L85+O85+R85+U85+X85+AA85+AD85+AG85+AJ85+AM85</f>
        <v>8</v>
      </c>
      <c r="AS85" s="92">
        <f t="shared" si="5"/>
        <v>0.47058823529411764</v>
      </c>
      <c r="AT85" s="316">
        <f>SUM(D85:AM85)</f>
        <v>17</v>
      </c>
    </row>
    <row r="86" spans="2:46" ht="21" customHeight="1" thickBot="1" x14ac:dyDescent="0.3">
      <c r="B86" s="473" t="s">
        <v>110</v>
      </c>
      <c r="C86" s="474"/>
      <c r="D86" s="475" t="s">
        <v>4</v>
      </c>
      <c r="E86" s="476"/>
      <c r="F86" s="477"/>
      <c r="G86" s="475" t="s">
        <v>5</v>
      </c>
      <c r="H86" s="476"/>
      <c r="I86" s="476"/>
      <c r="J86" s="475" t="s">
        <v>6</v>
      </c>
      <c r="K86" s="476" t="s">
        <v>6</v>
      </c>
      <c r="L86" s="477" t="s">
        <v>6</v>
      </c>
      <c r="M86" s="476" t="s">
        <v>7</v>
      </c>
      <c r="N86" s="476" t="s">
        <v>7</v>
      </c>
      <c r="O86" s="477" t="s">
        <v>7</v>
      </c>
      <c r="P86" s="55"/>
      <c r="Q86" s="624"/>
      <c r="R86" s="61"/>
      <c r="S86" s="55"/>
      <c r="T86" s="624"/>
      <c r="U86" s="61"/>
      <c r="V86" s="55"/>
      <c r="W86" s="624"/>
      <c r="X86" s="61"/>
      <c r="Y86" s="55" t="s">
        <v>11</v>
      </c>
      <c r="Z86" s="624" t="s">
        <v>11</v>
      </c>
      <c r="AA86" s="61" t="s">
        <v>11</v>
      </c>
      <c r="AB86" s="55" t="s">
        <v>12</v>
      </c>
      <c r="AC86" s="624" t="s">
        <v>12</v>
      </c>
      <c r="AD86" s="61" t="s">
        <v>12</v>
      </c>
      <c r="AE86" s="55" t="s">
        <v>13</v>
      </c>
      <c r="AF86" s="624" t="s">
        <v>13</v>
      </c>
      <c r="AG86" s="61" t="s">
        <v>13</v>
      </c>
      <c r="AH86" s="55" t="s">
        <v>14</v>
      </c>
      <c r="AI86" s="624" t="s">
        <v>14</v>
      </c>
      <c r="AJ86" s="61" t="s">
        <v>14</v>
      </c>
      <c r="AK86" s="55" t="s">
        <v>15</v>
      </c>
      <c r="AL86" s="624" t="s">
        <v>15</v>
      </c>
      <c r="AM86" s="624" t="s">
        <v>15</v>
      </c>
      <c r="AN86" s="686" t="s">
        <v>16</v>
      </c>
      <c r="AO86" s="478" t="s">
        <v>17</v>
      </c>
      <c r="AP86" s="479" t="s">
        <v>18</v>
      </c>
      <c r="AQ86" s="479" t="s">
        <v>17</v>
      </c>
      <c r="AR86" s="480" t="s">
        <v>76</v>
      </c>
      <c r="AS86" s="480" t="s">
        <v>17</v>
      </c>
      <c r="AT86" s="339" t="s">
        <v>77</v>
      </c>
    </row>
    <row r="87" spans="2:46" ht="16.5" customHeight="1" thickBot="1" x14ac:dyDescent="0.3">
      <c r="B87" s="481" t="s">
        <v>111</v>
      </c>
      <c r="C87" s="482"/>
      <c r="D87" s="137">
        <v>0</v>
      </c>
      <c r="E87" s="215">
        <v>0</v>
      </c>
      <c r="F87" s="483">
        <v>0</v>
      </c>
      <c r="G87" s="137">
        <v>0</v>
      </c>
      <c r="H87" s="135">
        <v>0</v>
      </c>
      <c r="I87" s="136">
        <v>0</v>
      </c>
      <c r="J87" s="137">
        <v>0</v>
      </c>
      <c r="K87" s="135">
        <v>0</v>
      </c>
      <c r="L87" s="138">
        <v>0</v>
      </c>
      <c r="M87" s="134">
        <v>0</v>
      </c>
      <c r="N87" s="135">
        <v>0</v>
      </c>
      <c r="O87" s="138">
        <v>0</v>
      </c>
      <c r="P87" s="137"/>
      <c r="Q87" s="135"/>
      <c r="R87" s="138"/>
      <c r="S87" s="137"/>
      <c r="T87" s="135"/>
      <c r="U87" s="138"/>
      <c r="V87" s="137"/>
      <c r="W87" s="135"/>
      <c r="X87" s="138"/>
      <c r="Y87" s="137"/>
      <c r="Z87" s="135"/>
      <c r="AA87" s="138"/>
      <c r="AB87" s="137"/>
      <c r="AC87" s="135"/>
      <c r="AD87" s="138"/>
      <c r="AE87" s="137"/>
      <c r="AF87" s="135"/>
      <c r="AG87" s="138"/>
      <c r="AH87" s="137"/>
      <c r="AI87" s="135"/>
      <c r="AJ87" s="138"/>
      <c r="AK87" s="137"/>
      <c r="AL87" s="135"/>
      <c r="AM87" s="136"/>
      <c r="AN87" s="678">
        <f>D87+G87+J87+M87+P87+S87+V87+Y87+AB87+AE87+AH87+AK87</f>
        <v>0</v>
      </c>
      <c r="AO87" s="90" t="e">
        <f t="shared" si="6"/>
        <v>#DIV/0!</v>
      </c>
      <c r="AP87" s="640">
        <f>E87+H87+K87+N87+Q87+T87+W87+Z87+AC87+AF87+AI87+AL87</f>
        <v>0</v>
      </c>
      <c r="AQ87" s="91" t="e">
        <f t="shared" si="4"/>
        <v>#DIV/0!</v>
      </c>
      <c r="AR87" s="649">
        <f>F87+I87+L87+O87+R87+U87+X87+AA87+AD87+AG87+AJ87+AM87</f>
        <v>0</v>
      </c>
      <c r="AS87" s="92" t="e">
        <f t="shared" si="5"/>
        <v>#DIV/0!</v>
      </c>
      <c r="AT87" s="316">
        <f>SUM(D87:AM87)</f>
        <v>0</v>
      </c>
    </row>
    <row r="88" spans="2:46" ht="16.5" customHeight="1" thickBot="1" x14ac:dyDescent="0.3">
      <c r="B88" s="484" t="s">
        <v>112</v>
      </c>
      <c r="C88" s="485"/>
      <c r="D88" s="239">
        <v>0</v>
      </c>
      <c r="E88" s="240">
        <v>0</v>
      </c>
      <c r="F88" s="486">
        <v>0</v>
      </c>
      <c r="G88" s="239">
        <v>0</v>
      </c>
      <c r="H88" s="158">
        <v>0</v>
      </c>
      <c r="I88" s="242">
        <v>0</v>
      </c>
      <c r="J88" s="239">
        <v>2</v>
      </c>
      <c r="K88" s="158">
        <v>0</v>
      </c>
      <c r="L88" s="159">
        <v>0</v>
      </c>
      <c r="M88" s="241">
        <v>3</v>
      </c>
      <c r="N88" s="158">
        <v>0</v>
      </c>
      <c r="O88" s="159">
        <v>0</v>
      </c>
      <c r="P88" s="239"/>
      <c r="Q88" s="158"/>
      <c r="R88" s="159"/>
      <c r="S88" s="239"/>
      <c r="T88" s="158"/>
      <c r="U88" s="159"/>
      <c r="V88" s="239"/>
      <c r="W88" s="158"/>
      <c r="X88" s="159"/>
      <c r="Y88" s="239"/>
      <c r="Z88" s="158"/>
      <c r="AA88" s="159"/>
      <c r="AB88" s="239"/>
      <c r="AC88" s="158"/>
      <c r="AD88" s="159"/>
      <c r="AE88" s="239"/>
      <c r="AF88" s="158"/>
      <c r="AG88" s="159"/>
      <c r="AH88" s="239"/>
      <c r="AI88" s="158"/>
      <c r="AJ88" s="159"/>
      <c r="AK88" s="239"/>
      <c r="AL88" s="158"/>
      <c r="AM88" s="242"/>
      <c r="AN88" s="678">
        <f>D88+G88+J88+M88+P88+S88+V88+Y88+AB88+AE88+AH88+AK88</f>
        <v>5</v>
      </c>
      <c r="AO88" s="90">
        <f t="shared" si="6"/>
        <v>1</v>
      </c>
      <c r="AP88" s="640">
        <f>E88+H88+K88+N88+Q88+T88+W88+Z88+AC88+AF88+AI88+AL88</f>
        <v>0</v>
      </c>
      <c r="AQ88" s="91">
        <f t="shared" si="4"/>
        <v>0</v>
      </c>
      <c r="AR88" s="649">
        <f>F88+I88+L88+O88+R88+U88+X88+AA88+AD88+AG88+AJ88+AM88</f>
        <v>0</v>
      </c>
      <c r="AS88" s="92">
        <f t="shared" si="5"/>
        <v>0</v>
      </c>
      <c r="AT88" s="316">
        <f>SUM(D88:AM88)</f>
        <v>5</v>
      </c>
    </row>
    <row r="89" spans="2:46" ht="15.75" customHeight="1" thickBot="1" x14ac:dyDescent="0.3">
      <c r="B89" s="473" t="s">
        <v>113</v>
      </c>
      <c r="C89" s="474"/>
      <c r="D89" s="475" t="s">
        <v>4</v>
      </c>
      <c r="E89" s="476"/>
      <c r="F89" s="477"/>
      <c r="G89" s="475" t="s">
        <v>5</v>
      </c>
      <c r="H89" s="476"/>
      <c r="I89" s="476"/>
      <c r="J89" s="475" t="s">
        <v>6</v>
      </c>
      <c r="K89" s="476" t="s">
        <v>6</v>
      </c>
      <c r="L89" s="477" t="s">
        <v>6</v>
      </c>
      <c r="M89" s="476" t="s">
        <v>7</v>
      </c>
      <c r="N89" s="476" t="s">
        <v>7</v>
      </c>
      <c r="O89" s="477" t="s">
        <v>7</v>
      </c>
      <c r="P89" s="55"/>
      <c r="Q89" s="624"/>
      <c r="R89" s="61"/>
      <c r="S89" s="55"/>
      <c r="T89" s="624"/>
      <c r="U89" s="61"/>
      <c r="V89" s="55"/>
      <c r="W89" s="624"/>
      <c r="X89" s="61"/>
      <c r="Y89" s="475" t="s">
        <v>11</v>
      </c>
      <c r="Z89" s="476" t="s">
        <v>11</v>
      </c>
      <c r="AA89" s="477" t="s">
        <v>11</v>
      </c>
      <c r="AB89" s="475" t="s">
        <v>12</v>
      </c>
      <c r="AC89" s="476" t="s">
        <v>12</v>
      </c>
      <c r="AD89" s="477" t="s">
        <v>12</v>
      </c>
      <c r="AE89" s="475" t="s">
        <v>13</v>
      </c>
      <c r="AF89" s="476" t="s">
        <v>13</v>
      </c>
      <c r="AG89" s="477" t="s">
        <v>13</v>
      </c>
      <c r="AH89" s="475" t="s">
        <v>14</v>
      </c>
      <c r="AI89" s="476" t="s">
        <v>14</v>
      </c>
      <c r="AJ89" s="477" t="s">
        <v>14</v>
      </c>
      <c r="AK89" s="475" t="s">
        <v>15</v>
      </c>
      <c r="AL89" s="476" t="s">
        <v>15</v>
      </c>
      <c r="AM89" s="476" t="s">
        <v>15</v>
      </c>
      <c r="AN89" s="686" t="s">
        <v>16</v>
      </c>
      <c r="AO89" s="478" t="s">
        <v>17</v>
      </c>
      <c r="AP89" s="479" t="s">
        <v>18</v>
      </c>
      <c r="AQ89" s="479" t="s">
        <v>17</v>
      </c>
      <c r="AR89" s="480" t="s">
        <v>76</v>
      </c>
      <c r="AS89" s="480" t="s">
        <v>17</v>
      </c>
      <c r="AT89" s="339" t="s">
        <v>77</v>
      </c>
    </row>
    <row r="90" spans="2:46" ht="15.75" customHeight="1" thickBot="1" x14ac:dyDescent="0.3">
      <c r="B90" s="487" t="s">
        <v>114</v>
      </c>
      <c r="C90" s="695"/>
      <c r="D90" s="488">
        <v>2</v>
      </c>
      <c r="E90" s="104">
        <v>0</v>
      </c>
      <c r="F90" s="231">
        <v>0</v>
      </c>
      <c r="G90" s="488">
        <v>0</v>
      </c>
      <c r="H90" s="351">
        <v>0</v>
      </c>
      <c r="I90" s="489">
        <v>0</v>
      </c>
      <c r="J90" s="229">
        <v>11</v>
      </c>
      <c r="K90" s="351">
        <v>0</v>
      </c>
      <c r="L90" s="490">
        <v>0</v>
      </c>
      <c r="M90" s="491">
        <v>1</v>
      </c>
      <c r="N90" s="351">
        <v>0</v>
      </c>
      <c r="O90" s="492">
        <v>0</v>
      </c>
      <c r="P90" s="488"/>
      <c r="Q90" s="351"/>
      <c r="R90" s="493"/>
      <c r="S90" s="488"/>
      <c r="T90" s="351"/>
      <c r="U90" s="493"/>
      <c r="V90" s="488"/>
      <c r="W90" s="351"/>
      <c r="X90" s="493"/>
      <c r="Y90" s="488"/>
      <c r="Z90" s="351"/>
      <c r="AA90" s="493"/>
      <c r="AB90" s="488"/>
      <c r="AC90" s="351"/>
      <c r="AD90" s="493"/>
      <c r="AE90" s="488"/>
      <c r="AF90" s="351"/>
      <c r="AG90" s="493"/>
      <c r="AH90" s="488"/>
      <c r="AI90" s="351"/>
      <c r="AJ90" s="493"/>
      <c r="AK90" s="488"/>
      <c r="AL90" s="351"/>
      <c r="AM90" s="669"/>
      <c r="AN90" s="678">
        <f>D90+G90+J90+M90+P90+S90+V90+Y90+AB90+AE90+AH90+AK90</f>
        <v>14</v>
      </c>
      <c r="AO90" s="90">
        <f t="shared" si="6"/>
        <v>1</v>
      </c>
      <c r="AP90" s="640">
        <f>E90+H90+K90+N90+Q90+T90+W90+Z90+AC90+AF90+AI90+AL90</f>
        <v>0</v>
      </c>
      <c r="AQ90" s="91">
        <f t="shared" si="4"/>
        <v>0</v>
      </c>
      <c r="AR90" s="649">
        <f>F90+I90+L90+O90+R90+U90+X90+AA90+AD90+AG90+AJ90+AM90</f>
        <v>0</v>
      </c>
      <c r="AS90" s="92">
        <f t="shared" si="5"/>
        <v>0</v>
      </c>
      <c r="AT90" s="494">
        <f>SUM(D90:AM90)</f>
        <v>14</v>
      </c>
    </row>
    <row r="91" spans="2:46" ht="18.75" customHeight="1" thickBot="1" x14ac:dyDescent="0.3">
      <c r="B91" s="487" t="s">
        <v>115</v>
      </c>
      <c r="C91" s="695"/>
      <c r="D91" s="488">
        <v>2</v>
      </c>
      <c r="E91" s="104">
        <v>0</v>
      </c>
      <c r="F91" s="231">
        <v>0</v>
      </c>
      <c r="G91" s="488">
        <v>0</v>
      </c>
      <c r="H91" s="351">
        <v>0</v>
      </c>
      <c r="I91" s="489">
        <v>2</v>
      </c>
      <c r="J91" s="229">
        <v>10</v>
      </c>
      <c r="K91" s="351">
        <v>24</v>
      </c>
      <c r="L91" s="490">
        <v>4</v>
      </c>
      <c r="M91" s="491">
        <v>12</v>
      </c>
      <c r="N91" s="351">
        <v>19</v>
      </c>
      <c r="O91" s="492">
        <v>4</v>
      </c>
      <c r="P91" s="488"/>
      <c r="Q91" s="351"/>
      <c r="R91" s="493"/>
      <c r="S91" s="488"/>
      <c r="T91" s="351"/>
      <c r="U91" s="493"/>
      <c r="V91" s="488"/>
      <c r="W91" s="351"/>
      <c r="X91" s="493"/>
      <c r="Y91" s="488"/>
      <c r="Z91" s="351"/>
      <c r="AA91" s="493"/>
      <c r="AB91" s="488"/>
      <c r="AC91" s="351"/>
      <c r="AD91" s="493"/>
      <c r="AE91" s="488"/>
      <c r="AF91" s="351"/>
      <c r="AG91" s="493"/>
      <c r="AH91" s="488"/>
      <c r="AI91" s="351"/>
      <c r="AJ91" s="493"/>
      <c r="AK91" s="488"/>
      <c r="AL91" s="351"/>
      <c r="AM91" s="669"/>
      <c r="AN91" s="678">
        <f>D91+G91+J91+M91+P91+S91+V91+Y91+AB91+AE91+AH91+AK91</f>
        <v>24</v>
      </c>
      <c r="AO91" s="90">
        <f t="shared" si="6"/>
        <v>0.31168831168831168</v>
      </c>
      <c r="AP91" s="640">
        <f>E91+H91+K91+N91+Q91+T91+W91+Z91+AC91+AF91+AI91+AL91</f>
        <v>43</v>
      </c>
      <c r="AQ91" s="91">
        <f t="shared" si="4"/>
        <v>0.55844155844155841</v>
      </c>
      <c r="AR91" s="649">
        <f>F91+I91+L91+O91+R91+U91+X91+AA91+AD91+AG91+AJ91+AM91</f>
        <v>10</v>
      </c>
      <c r="AS91" s="92">
        <f t="shared" si="5"/>
        <v>0.12987012987012986</v>
      </c>
      <c r="AT91" s="494">
        <f>SUM(D91:AM91)</f>
        <v>77</v>
      </c>
    </row>
    <row r="92" spans="2:46" ht="17.399999999999999" thickBot="1" x14ac:dyDescent="0.3">
      <c r="B92" s="495" t="s">
        <v>116</v>
      </c>
      <c r="C92" s="696"/>
      <c r="D92" s="496">
        <v>0</v>
      </c>
      <c r="E92" s="158">
        <v>0</v>
      </c>
      <c r="F92" s="701">
        <v>0</v>
      </c>
      <c r="G92" s="496">
        <v>0</v>
      </c>
      <c r="H92" s="410">
        <v>0</v>
      </c>
      <c r="I92" s="497">
        <v>0</v>
      </c>
      <c r="J92" s="239">
        <v>2</v>
      </c>
      <c r="K92" s="410">
        <v>0</v>
      </c>
      <c r="L92" s="498">
        <v>0</v>
      </c>
      <c r="M92" s="499">
        <v>0</v>
      </c>
      <c r="N92" s="410">
        <v>0</v>
      </c>
      <c r="O92" s="500">
        <v>0</v>
      </c>
      <c r="P92" s="496"/>
      <c r="Q92" s="410"/>
      <c r="R92" s="501"/>
      <c r="S92" s="496"/>
      <c r="T92" s="410"/>
      <c r="U92" s="501"/>
      <c r="V92" s="496"/>
      <c r="W92" s="410"/>
      <c r="X92" s="501"/>
      <c r="Y92" s="496"/>
      <c r="Z92" s="410"/>
      <c r="AA92" s="501"/>
      <c r="AB92" s="496"/>
      <c r="AC92" s="410"/>
      <c r="AD92" s="501"/>
      <c r="AE92" s="496"/>
      <c r="AF92" s="410"/>
      <c r="AG92" s="501"/>
      <c r="AH92" s="496"/>
      <c r="AI92" s="410"/>
      <c r="AJ92" s="501"/>
      <c r="AK92" s="496"/>
      <c r="AL92" s="410"/>
      <c r="AM92" s="670"/>
      <c r="AN92" s="679">
        <f>D92+G92+J92+M92+P92+S92+V92+Y92+AB92+AE92+AH92+AK92</f>
        <v>2</v>
      </c>
      <c r="AO92" s="160">
        <f t="shared" si="6"/>
        <v>1</v>
      </c>
      <c r="AP92" s="641">
        <f>E92+H92+K92+N92+Q92+T92+W92+Z92+AC92+AF92+AI92+AL92</f>
        <v>0</v>
      </c>
      <c r="AQ92" s="161">
        <f t="shared" si="4"/>
        <v>0</v>
      </c>
      <c r="AR92" s="654">
        <f>F92+I92+L92+O92+R92+U92+X92+AA92+AD92+AG92+AJ92+AM92</f>
        <v>0</v>
      </c>
      <c r="AS92" s="162">
        <f t="shared" si="5"/>
        <v>0</v>
      </c>
      <c r="AT92" s="502">
        <f>SUM(D92:AM92)</f>
        <v>2</v>
      </c>
    </row>
    <row r="93" spans="2:46" ht="17.399999999999999" thickBot="1" x14ac:dyDescent="0.3">
      <c r="B93" s="313" t="s">
        <v>117</v>
      </c>
      <c r="C93" s="697" t="s">
        <v>118</v>
      </c>
      <c r="D93" s="503">
        <v>1</v>
      </c>
      <c r="E93" s="345">
        <v>0</v>
      </c>
      <c r="F93" s="702">
        <v>0</v>
      </c>
      <c r="G93" s="503">
        <v>1</v>
      </c>
      <c r="H93" s="345">
        <v>0</v>
      </c>
      <c r="I93" s="504">
        <v>0</v>
      </c>
      <c r="J93" s="229">
        <v>1</v>
      </c>
      <c r="K93" s="345">
        <v>0</v>
      </c>
      <c r="L93" s="505">
        <v>1</v>
      </c>
      <c r="M93" s="225">
        <v>1</v>
      </c>
      <c r="N93" s="345">
        <v>1</v>
      </c>
      <c r="O93" s="506">
        <v>1</v>
      </c>
      <c r="P93" s="503"/>
      <c r="Q93" s="345"/>
      <c r="R93" s="507"/>
      <c r="S93" s="503"/>
      <c r="T93" s="345"/>
      <c r="U93" s="507"/>
      <c r="V93" s="503"/>
      <c r="W93" s="345"/>
      <c r="X93" s="507"/>
      <c r="Y93" s="503"/>
      <c r="Z93" s="345"/>
      <c r="AA93" s="507"/>
      <c r="AB93" s="503"/>
      <c r="AC93" s="345"/>
      <c r="AD93" s="507"/>
      <c r="AE93" s="503"/>
      <c r="AF93" s="345"/>
      <c r="AG93" s="507"/>
      <c r="AH93" s="503"/>
      <c r="AI93" s="345"/>
      <c r="AJ93" s="507"/>
      <c r="AK93" s="503"/>
      <c r="AL93" s="345"/>
      <c r="AM93" s="671"/>
      <c r="AN93" s="679">
        <f>D93+G93+J93+M93+P93+S93+V93+Y93+AB93+AE93+AH93+AK93</f>
        <v>4</v>
      </c>
      <c r="AO93" s="90">
        <f t="shared" si="6"/>
        <v>0.5714285714285714</v>
      </c>
      <c r="AP93" s="640">
        <f>E93+H93+K93+N93+Q93+T93+W93+Z93+AC93+AF93+AI93+AL93</f>
        <v>1</v>
      </c>
      <c r="AQ93" s="91">
        <f t="shared" si="4"/>
        <v>0.14285714285714285</v>
      </c>
      <c r="AR93" s="649">
        <f>F93+I93+L93+O93+R93+U93+X93+AA93+AD93+AG93+AJ93+AM93</f>
        <v>2</v>
      </c>
      <c r="AS93" s="92">
        <f t="shared" si="5"/>
        <v>0.2857142857142857</v>
      </c>
      <c r="AT93" s="494">
        <f>SUM(D93:AM93)</f>
        <v>7</v>
      </c>
    </row>
    <row r="94" spans="2:46" ht="17.399999999999999" thickBot="1" x14ac:dyDescent="0.3">
      <c r="B94" s="326"/>
      <c r="C94" s="698" t="s">
        <v>119</v>
      </c>
      <c r="D94" s="508">
        <v>0</v>
      </c>
      <c r="E94" s="182">
        <v>0</v>
      </c>
      <c r="F94" s="250">
        <v>0</v>
      </c>
      <c r="G94" s="508">
        <v>0</v>
      </c>
      <c r="H94" s="509">
        <v>0</v>
      </c>
      <c r="I94" s="510">
        <v>0</v>
      </c>
      <c r="J94" s="239">
        <v>0</v>
      </c>
      <c r="K94" s="509">
        <v>0</v>
      </c>
      <c r="L94" s="511">
        <v>0</v>
      </c>
      <c r="M94" s="512">
        <v>0</v>
      </c>
      <c r="N94" s="509">
        <v>0</v>
      </c>
      <c r="O94" s="513">
        <v>0</v>
      </c>
      <c r="P94" s="508"/>
      <c r="Q94" s="509"/>
      <c r="R94" s="514"/>
      <c r="S94" s="508"/>
      <c r="T94" s="509"/>
      <c r="U94" s="514"/>
      <c r="V94" s="508"/>
      <c r="W94" s="509"/>
      <c r="X94" s="514"/>
      <c r="Y94" s="508"/>
      <c r="Z94" s="509"/>
      <c r="AA94" s="514"/>
      <c r="AB94" s="508"/>
      <c r="AC94" s="509"/>
      <c r="AD94" s="514"/>
      <c r="AE94" s="508"/>
      <c r="AF94" s="509"/>
      <c r="AG94" s="514"/>
      <c r="AH94" s="508"/>
      <c r="AI94" s="509"/>
      <c r="AJ94" s="514"/>
      <c r="AK94" s="508"/>
      <c r="AL94" s="509"/>
      <c r="AM94" s="672"/>
      <c r="AN94" s="679">
        <f>D94+G94+J94+M94+P94+S94+V94+Y94+AB94+AE94+AH94+AK94</f>
        <v>0</v>
      </c>
      <c r="AO94" s="191" t="e">
        <f t="shared" si="6"/>
        <v>#DIV/0!</v>
      </c>
      <c r="AP94" s="642">
        <f>E94+H94+K94+N94+Q94+T94+W94+Z94+AC94+AF94+AI94+AL94</f>
        <v>0</v>
      </c>
      <c r="AQ94" s="192" t="e">
        <f t="shared" si="4"/>
        <v>#DIV/0!</v>
      </c>
      <c r="AR94" s="655">
        <f>F94+I94+L94+O94+R94+U94+X94+AA94+AD94+AG94+AJ94+AM94</f>
        <v>0</v>
      </c>
      <c r="AS94" s="193" t="e">
        <f t="shared" si="5"/>
        <v>#DIV/0!</v>
      </c>
      <c r="AT94" s="494">
        <f>SUM(D94:AM94)</f>
        <v>0</v>
      </c>
    </row>
    <row r="95" spans="2:46" ht="17.399999999999999" thickBot="1" x14ac:dyDescent="0.3">
      <c r="B95" s="313" t="s">
        <v>120</v>
      </c>
      <c r="C95" s="697" t="s">
        <v>118</v>
      </c>
      <c r="D95" s="503">
        <v>0</v>
      </c>
      <c r="E95" s="165">
        <v>0</v>
      </c>
      <c r="F95" s="166">
        <v>0</v>
      </c>
      <c r="G95" s="503">
        <v>1</v>
      </c>
      <c r="H95" s="345">
        <v>1</v>
      </c>
      <c r="I95" s="504">
        <v>4</v>
      </c>
      <c r="J95" s="229">
        <v>5</v>
      </c>
      <c r="K95" s="345">
        <v>0</v>
      </c>
      <c r="L95" s="505">
        <v>3</v>
      </c>
      <c r="M95" s="225">
        <v>5</v>
      </c>
      <c r="N95" s="345">
        <v>3</v>
      </c>
      <c r="O95" s="506">
        <v>2</v>
      </c>
      <c r="P95" s="503"/>
      <c r="Q95" s="345"/>
      <c r="R95" s="507"/>
      <c r="S95" s="503"/>
      <c r="T95" s="345"/>
      <c r="U95" s="507"/>
      <c r="V95" s="503"/>
      <c r="W95" s="345"/>
      <c r="X95" s="507"/>
      <c r="Y95" s="503"/>
      <c r="Z95" s="345"/>
      <c r="AA95" s="507"/>
      <c r="AB95" s="503"/>
      <c r="AC95" s="345"/>
      <c r="AD95" s="507"/>
      <c r="AE95" s="503"/>
      <c r="AF95" s="345"/>
      <c r="AG95" s="507"/>
      <c r="AH95" s="503"/>
      <c r="AI95" s="345"/>
      <c r="AJ95" s="507"/>
      <c r="AK95" s="503"/>
      <c r="AL95" s="345"/>
      <c r="AM95" s="671"/>
      <c r="AN95" s="679">
        <f>D95+G95+J95+M95+P95+S95+V95+Y95+AB95+AE95+AH95+AK95</f>
        <v>11</v>
      </c>
      <c r="AO95" s="90">
        <f t="shared" si="6"/>
        <v>0.45833333333333331</v>
      </c>
      <c r="AP95" s="640">
        <f>E95+H95+K95+N95+Q95+T95+W95+Z95+AC95+AF95+AI95+AL95</f>
        <v>4</v>
      </c>
      <c r="AQ95" s="91">
        <f t="shared" si="4"/>
        <v>0.16666666666666666</v>
      </c>
      <c r="AR95" s="649">
        <f>F95+I95+L95+O95+R95+U95+X95+AA95+AD95+AG95+AJ95+AM95</f>
        <v>9</v>
      </c>
      <c r="AS95" s="92">
        <f t="shared" si="5"/>
        <v>0.375</v>
      </c>
      <c r="AT95" s="494">
        <f>SUM(D95:AM95)</f>
        <v>24</v>
      </c>
    </row>
    <row r="96" spans="2:46" ht="17.399999999999999" thickBot="1" x14ac:dyDescent="0.3">
      <c r="B96" s="326"/>
      <c r="C96" s="698" t="s">
        <v>119</v>
      </c>
      <c r="D96" s="508">
        <v>0</v>
      </c>
      <c r="E96" s="182">
        <v>0</v>
      </c>
      <c r="F96" s="250">
        <v>0</v>
      </c>
      <c r="G96" s="508">
        <v>0</v>
      </c>
      <c r="H96" s="509">
        <v>0</v>
      </c>
      <c r="I96" s="510">
        <v>0</v>
      </c>
      <c r="J96" s="515">
        <v>1</v>
      </c>
      <c r="K96" s="509">
        <v>0</v>
      </c>
      <c r="L96" s="511">
        <v>0</v>
      </c>
      <c r="M96" s="512">
        <v>1</v>
      </c>
      <c r="N96" s="509">
        <v>0</v>
      </c>
      <c r="O96" s="513">
        <v>0</v>
      </c>
      <c r="P96" s="508"/>
      <c r="Q96" s="509"/>
      <c r="R96" s="514"/>
      <c r="S96" s="508"/>
      <c r="T96" s="509"/>
      <c r="U96" s="514"/>
      <c r="V96" s="508"/>
      <c r="W96" s="509"/>
      <c r="X96" s="514"/>
      <c r="Y96" s="508"/>
      <c r="Z96" s="509"/>
      <c r="AA96" s="514"/>
      <c r="AB96" s="508"/>
      <c r="AC96" s="509"/>
      <c r="AD96" s="514"/>
      <c r="AE96" s="508"/>
      <c r="AF96" s="509"/>
      <c r="AG96" s="514"/>
      <c r="AH96" s="508"/>
      <c r="AI96" s="509"/>
      <c r="AJ96" s="514"/>
      <c r="AK96" s="508"/>
      <c r="AL96" s="509"/>
      <c r="AM96" s="672"/>
      <c r="AN96" s="679">
        <f>D96+G96+J96+M96+P96+S96+V96+Y96+AB96+AE96+AH96+AK96</f>
        <v>2</v>
      </c>
      <c r="AO96" s="191">
        <f t="shared" si="6"/>
        <v>1</v>
      </c>
      <c r="AP96" s="642">
        <f>E96+H96+K96+N96+Q96+T96+W96+Z96+AC96+AF96+AI96+AL96</f>
        <v>0</v>
      </c>
      <c r="AQ96" s="192">
        <f t="shared" si="4"/>
        <v>0</v>
      </c>
      <c r="AR96" s="655">
        <f>F96+I96+L96+O96+R96+U96+X96+AA96+AD96+AG96+AJ96+AM96</f>
        <v>0</v>
      </c>
      <c r="AS96" s="193">
        <f t="shared" si="5"/>
        <v>0</v>
      </c>
      <c r="AT96" s="494">
        <f>SUM(D96:AM96)</f>
        <v>2</v>
      </c>
    </row>
    <row r="97" spans="2:49" ht="17.399999999999999" thickBot="1" x14ac:dyDescent="0.3">
      <c r="B97" s="313" t="s">
        <v>121</v>
      </c>
      <c r="C97" s="697" t="s">
        <v>118</v>
      </c>
      <c r="D97" s="503">
        <v>1</v>
      </c>
      <c r="E97" s="165">
        <v>0</v>
      </c>
      <c r="F97" s="166">
        <v>0</v>
      </c>
      <c r="G97" s="503">
        <v>1</v>
      </c>
      <c r="H97" s="345">
        <v>0</v>
      </c>
      <c r="I97" s="504">
        <v>1</v>
      </c>
      <c r="J97" s="229">
        <v>6</v>
      </c>
      <c r="K97" s="345">
        <v>4</v>
      </c>
      <c r="L97" s="505">
        <v>1</v>
      </c>
      <c r="M97" s="225">
        <v>1</v>
      </c>
      <c r="N97" s="345">
        <v>5</v>
      </c>
      <c r="O97" s="506">
        <v>1</v>
      </c>
      <c r="P97" s="503"/>
      <c r="Q97" s="345"/>
      <c r="R97" s="507"/>
      <c r="S97" s="503"/>
      <c r="T97" s="345"/>
      <c r="U97" s="507"/>
      <c r="V97" s="503"/>
      <c r="W97" s="345"/>
      <c r="X97" s="507"/>
      <c r="Y97" s="503"/>
      <c r="Z97" s="345"/>
      <c r="AA97" s="507"/>
      <c r="AB97" s="503"/>
      <c r="AC97" s="345"/>
      <c r="AD97" s="507"/>
      <c r="AE97" s="503"/>
      <c r="AF97" s="345"/>
      <c r="AG97" s="507"/>
      <c r="AH97" s="503"/>
      <c r="AI97" s="345"/>
      <c r="AJ97" s="507"/>
      <c r="AK97" s="503"/>
      <c r="AL97" s="345"/>
      <c r="AM97" s="671"/>
      <c r="AN97" s="679">
        <f>D97+G97+J97+M97+P97+S97+V97+Y97+AB97+AE97+AH97+AK97</f>
        <v>9</v>
      </c>
      <c r="AO97" s="90">
        <f t="shared" si="6"/>
        <v>0.42857142857142855</v>
      </c>
      <c r="AP97" s="640">
        <f>E97+H97+K97+N97+Q97+T97+W97+Z97+AC97+AF97+AI97+AL97</f>
        <v>9</v>
      </c>
      <c r="AQ97" s="91">
        <f t="shared" si="4"/>
        <v>0.42857142857142855</v>
      </c>
      <c r="AR97" s="649">
        <f>F97+I97+L97+O97+R97+U97+X97+AA97+AD97+AG97+AJ97+AM97</f>
        <v>3</v>
      </c>
      <c r="AS97" s="92">
        <f t="shared" si="5"/>
        <v>0.14285714285714285</v>
      </c>
      <c r="AT97" s="494">
        <f>SUM(D97:AM97)</f>
        <v>21</v>
      </c>
    </row>
    <row r="98" spans="2:49" ht="17.399999999999999" thickBot="1" x14ac:dyDescent="0.3">
      <c r="B98" s="326"/>
      <c r="C98" s="698" t="s">
        <v>119</v>
      </c>
      <c r="D98" s="508">
        <v>0</v>
      </c>
      <c r="E98" s="182">
        <v>0</v>
      </c>
      <c r="F98" s="250">
        <v>0</v>
      </c>
      <c r="G98" s="508">
        <v>0</v>
      </c>
      <c r="H98" s="509">
        <v>0</v>
      </c>
      <c r="I98" s="510">
        <v>0</v>
      </c>
      <c r="J98" s="178">
        <v>0</v>
      </c>
      <c r="K98" s="509">
        <v>2</v>
      </c>
      <c r="L98" s="511">
        <v>0</v>
      </c>
      <c r="M98" s="512">
        <v>1</v>
      </c>
      <c r="N98" s="509">
        <v>0</v>
      </c>
      <c r="O98" s="513">
        <v>0</v>
      </c>
      <c r="P98" s="508"/>
      <c r="Q98" s="509"/>
      <c r="R98" s="514"/>
      <c r="S98" s="508"/>
      <c r="T98" s="509"/>
      <c r="U98" s="514"/>
      <c r="V98" s="508"/>
      <c r="W98" s="509"/>
      <c r="X98" s="514"/>
      <c r="Y98" s="508"/>
      <c r="Z98" s="509"/>
      <c r="AA98" s="514"/>
      <c r="AB98" s="508"/>
      <c r="AC98" s="509"/>
      <c r="AD98" s="514"/>
      <c r="AE98" s="508"/>
      <c r="AF98" s="509"/>
      <c r="AG98" s="514"/>
      <c r="AH98" s="508"/>
      <c r="AI98" s="509"/>
      <c r="AJ98" s="514"/>
      <c r="AK98" s="508"/>
      <c r="AL98" s="509"/>
      <c r="AM98" s="672"/>
      <c r="AN98" s="679">
        <f>D98+G98+J98+M98+P98+S98+V98+Y98+AB98+AE98+AH98+AK98</f>
        <v>1</v>
      </c>
      <c r="AO98" s="191">
        <f t="shared" si="6"/>
        <v>0.33333333333333331</v>
      </c>
      <c r="AP98" s="642">
        <f>E98+H98+K98+N98+Q98+T98+W98+Z98+AC98+AF98+AI98+AL98</f>
        <v>2</v>
      </c>
      <c r="AQ98" s="192">
        <f t="shared" si="4"/>
        <v>0.66666666666666663</v>
      </c>
      <c r="AR98" s="655">
        <f>F98+I98+L98+O98+R98+U98+X98+AA98+AD98+AG98+AJ98+AM98</f>
        <v>0</v>
      </c>
      <c r="AS98" s="193">
        <f t="shared" si="5"/>
        <v>0</v>
      </c>
      <c r="AT98" s="494">
        <f>SUM(D98:AM98)</f>
        <v>3</v>
      </c>
    </row>
    <row r="99" spans="2:49" ht="17.399999999999999" thickBot="1" x14ac:dyDescent="0.3">
      <c r="B99" s="313" t="s">
        <v>122</v>
      </c>
      <c r="C99" s="697" t="s">
        <v>123</v>
      </c>
      <c r="D99" s="516">
        <v>0</v>
      </c>
      <c r="E99" s="345">
        <v>0</v>
      </c>
      <c r="F99" s="703">
        <v>0</v>
      </c>
      <c r="G99" s="503">
        <v>0</v>
      </c>
      <c r="H99" s="345">
        <v>0</v>
      </c>
      <c r="I99" s="504">
        <v>0</v>
      </c>
      <c r="J99" s="131">
        <v>0</v>
      </c>
      <c r="K99" s="345">
        <v>0</v>
      </c>
      <c r="L99" s="505">
        <v>0</v>
      </c>
      <c r="M99" s="225">
        <v>0</v>
      </c>
      <c r="N99" s="345">
        <v>0</v>
      </c>
      <c r="O99" s="506">
        <v>0</v>
      </c>
      <c r="P99" s="225"/>
      <c r="Q99" s="345"/>
      <c r="R99" s="506"/>
      <c r="S99" s="225"/>
      <c r="T99" s="345"/>
      <c r="U99" s="506"/>
      <c r="V99" s="225"/>
      <c r="W99" s="345"/>
      <c r="X99" s="506"/>
      <c r="Y99" s="503"/>
      <c r="Z99" s="345"/>
      <c r="AA99" s="507"/>
      <c r="AB99" s="503"/>
      <c r="AC99" s="345"/>
      <c r="AD99" s="507"/>
      <c r="AE99" s="503"/>
      <c r="AF99" s="345"/>
      <c r="AG99" s="507"/>
      <c r="AH99" s="503"/>
      <c r="AI99" s="345"/>
      <c r="AJ99" s="507"/>
      <c r="AK99" s="503"/>
      <c r="AL99" s="345"/>
      <c r="AM99" s="671"/>
      <c r="AN99" s="679">
        <f>D99+G99+J99+M99+P99+S99+V99+Y99+AB99+AE99+AH99+AK99</f>
        <v>0</v>
      </c>
      <c r="AO99" s="90" t="e">
        <f t="shared" si="6"/>
        <v>#DIV/0!</v>
      </c>
      <c r="AP99" s="640">
        <f>E99+H99+K99+N99+Q99+T99+W99+Z99+AC99+AF99+AI99+AL99</f>
        <v>0</v>
      </c>
      <c r="AQ99" s="91" t="e">
        <f t="shared" si="4"/>
        <v>#DIV/0!</v>
      </c>
      <c r="AR99" s="649">
        <f>F99+I99+L99+O99+R99+U99+X99+AA99+AD99+AG99+AJ99+AM99</f>
        <v>0</v>
      </c>
      <c r="AS99" s="92" t="e">
        <f t="shared" si="5"/>
        <v>#DIV/0!</v>
      </c>
      <c r="AT99" s="494">
        <f>SUM(D99:AM99)</f>
        <v>0</v>
      </c>
    </row>
    <row r="100" spans="2:49" ht="17.399999999999999" thickBot="1" x14ac:dyDescent="0.3">
      <c r="B100" s="315"/>
      <c r="C100" s="699" t="s">
        <v>124</v>
      </c>
      <c r="D100" s="518">
        <v>0</v>
      </c>
      <c r="E100" s="351">
        <v>0</v>
      </c>
      <c r="F100" s="704">
        <v>0</v>
      </c>
      <c r="G100" s="518">
        <v>0</v>
      </c>
      <c r="H100" s="351">
        <v>0</v>
      </c>
      <c r="I100" s="519">
        <v>0</v>
      </c>
      <c r="J100" s="229">
        <v>8</v>
      </c>
      <c r="K100" s="104">
        <v>0</v>
      </c>
      <c r="L100" s="105">
        <v>2</v>
      </c>
      <c r="M100" s="518">
        <v>8</v>
      </c>
      <c r="N100" s="351">
        <v>1</v>
      </c>
      <c r="O100" s="520">
        <v>0</v>
      </c>
      <c r="P100" s="518"/>
      <c r="Q100" s="351"/>
      <c r="R100" s="520"/>
      <c r="S100" s="518"/>
      <c r="T100" s="351"/>
      <c r="U100" s="520"/>
      <c r="V100" s="518"/>
      <c r="W100" s="351"/>
      <c r="X100" s="520"/>
      <c r="Y100" s="521"/>
      <c r="Z100" s="522"/>
      <c r="AA100" s="523"/>
      <c r="AB100" s="521"/>
      <c r="AC100" s="522"/>
      <c r="AD100" s="523"/>
      <c r="AE100" s="521"/>
      <c r="AF100" s="522"/>
      <c r="AG100" s="523"/>
      <c r="AH100" s="521"/>
      <c r="AI100" s="522"/>
      <c r="AJ100" s="523"/>
      <c r="AK100" s="521"/>
      <c r="AL100" s="522"/>
      <c r="AM100" s="673"/>
      <c r="AN100" s="679">
        <f>D100+G100+J100+M100+P100+S100+V100+Y100+AB100+AE100+AH100+AK100</f>
        <v>16</v>
      </c>
      <c r="AO100" s="90">
        <f t="shared" si="6"/>
        <v>0.84210526315789469</v>
      </c>
      <c r="AP100" s="640">
        <f>E100+H100+K100+N100+Q100+T100+W100+Z100+AC100+AF100+AI100+AL100</f>
        <v>1</v>
      </c>
      <c r="AQ100" s="91">
        <f t="shared" si="4"/>
        <v>5.2631578947368418E-2</v>
      </c>
      <c r="AR100" s="649">
        <f>F100+I100+L100+O100+R100+U100+X100+AA100+AD100+AG100+AJ100+AM100</f>
        <v>2</v>
      </c>
      <c r="AS100" s="92">
        <f t="shared" si="5"/>
        <v>0.10526315789473684</v>
      </c>
      <c r="AT100" s="494">
        <f>SUM(D100:AM100)</f>
        <v>19</v>
      </c>
    </row>
    <row r="101" spans="2:49" ht="17.399999999999999" thickBot="1" x14ac:dyDescent="0.3">
      <c r="B101" s="326"/>
      <c r="C101" s="700" t="s">
        <v>125</v>
      </c>
      <c r="D101" s="524">
        <v>0</v>
      </c>
      <c r="E101" s="509">
        <v>0</v>
      </c>
      <c r="F101" s="705">
        <v>0</v>
      </c>
      <c r="G101" s="524">
        <v>0</v>
      </c>
      <c r="H101" s="509">
        <v>0</v>
      </c>
      <c r="I101" s="525">
        <v>0</v>
      </c>
      <c r="J101" s="229">
        <v>2</v>
      </c>
      <c r="K101" s="104">
        <v>0</v>
      </c>
      <c r="L101" s="105">
        <v>0</v>
      </c>
      <c r="M101" s="526">
        <v>2</v>
      </c>
      <c r="N101" s="410">
        <v>0</v>
      </c>
      <c r="O101" s="527">
        <v>1</v>
      </c>
      <c r="P101" s="526"/>
      <c r="Q101" s="410"/>
      <c r="R101" s="527"/>
      <c r="S101" s="526"/>
      <c r="T101" s="410"/>
      <c r="U101" s="527"/>
      <c r="V101" s="526"/>
      <c r="W101" s="410"/>
      <c r="X101" s="527"/>
      <c r="Y101" s="528"/>
      <c r="Z101" s="529"/>
      <c r="AA101" s="530"/>
      <c r="AB101" s="528"/>
      <c r="AC101" s="529"/>
      <c r="AD101" s="530"/>
      <c r="AE101" s="528"/>
      <c r="AF101" s="529"/>
      <c r="AG101" s="530"/>
      <c r="AH101" s="528"/>
      <c r="AI101" s="529"/>
      <c r="AJ101" s="530"/>
      <c r="AK101" s="528"/>
      <c r="AL101" s="529"/>
      <c r="AM101" s="674"/>
      <c r="AN101" s="679">
        <f>D101+G101+J101+M101+P101+S101+V101+Y101+AB101+AE101+AH101+AK101</f>
        <v>4</v>
      </c>
      <c r="AO101" s="191">
        <f t="shared" si="6"/>
        <v>0.8</v>
      </c>
      <c r="AP101" s="642">
        <f>E101+H101+K101+N101+Q101+T101+W101+Z101+AC101+AF101+AI101+AL101</f>
        <v>0</v>
      </c>
      <c r="AQ101" s="192">
        <f t="shared" si="4"/>
        <v>0</v>
      </c>
      <c r="AR101" s="655">
        <f>F101+I101+L101+O101+R101+U101+X101+AA101+AD101+AG101+AJ101+AM101</f>
        <v>1</v>
      </c>
      <c r="AS101" s="193">
        <f t="shared" si="5"/>
        <v>0.2</v>
      </c>
      <c r="AT101" s="531">
        <f>SUM(D101:AM101)</f>
        <v>5</v>
      </c>
    </row>
    <row r="102" spans="2:49" ht="28.5" customHeight="1" thickBot="1" x14ac:dyDescent="0.3">
      <c r="B102" s="331" t="s">
        <v>126</v>
      </c>
      <c r="C102" s="532"/>
      <c r="D102" s="533" t="s">
        <v>4</v>
      </c>
      <c r="E102" s="534"/>
      <c r="F102" s="535"/>
      <c r="G102" s="533" t="s">
        <v>5</v>
      </c>
      <c r="H102" s="534"/>
      <c r="I102" s="534"/>
      <c r="J102" s="533" t="s">
        <v>6</v>
      </c>
      <c r="K102" s="534" t="s">
        <v>6</v>
      </c>
      <c r="L102" s="534" t="s">
        <v>6</v>
      </c>
      <c r="M102" s="536" t="s">
        <v>7</v>
      </c>
      <c r="N102" s="537" t="s">
        <v>7</v>
      </c>
      <c r="O102" s="538" t="s">
        <v>7</v>
      </c>
      <c r="P102" s="475"/>
      <c r="Q102" s="476"/>
      <c r="R102" s="477"/>
      <c r="S102" s="475"/>
      <c r="T102" s="476"/>
      <c r="U102" s="477"/>
      <c r="V102" s="333"/>
      <c r="W102" s="334"/>
      <c r="X102" s="335"/>
      <c r="Y102" s="475" t="s">
        <v>11</v>
      </c>
      <c r="Z102" s="476" t="s">
        <v>11</v>
      </c>
      <c r="AA102" s="477" t="s">
        <v>11</v>
      </c>
      <c r="AB102" s="475" t="s">
        <v>12</v>
      </c>
      <c r="AC102" s="476" t="s">
        <v>12</v>
      </c>
      <c r="AD102" s="477" t="s">
        <v>12</v>
      </c>
      <c r="AE102" s="475" t="s">
        <v>11</v>
      </c>
      <c r="AF102" s="476" t="s">
        <v>11</v>
      </c>
      <c r="AG102" s="477" t="s">
        <v>11</v>
      </c>
      <c r="AH102" s="475" t="s">
        <v>12</v>
      </c>
      <c r="AI102" s="476" t="s">
        <v>12</v>
      </c>
      <c r="AJ102" s="477" t="s">
        <v>12</v>
      </c>
      <c r="AK102" s="475" t="s">
        <v>11</v>
      </c>
      <c r="AL102" s="476" t="s">
        <v>11</v>
      </c>
      <c r="AM102" s="476" t="s">
        <v>11</v>
      </c>
      <c r="AN102" s="687" t="s">
        <v>16</v>
      </c>
      <c r="AO102" s="539" t="s">
        <v>17</v>
      </c>
      <c r="AP102" s="540" t="s">
        <v>18</v>
      </c>
      <c r="AQ102" s="540" t="s">
        <v>17</v>
      </c>
      <c r="AR102" s="541" t="s">
        <v>76</v>
      </c>
      <c r="AS102" s="541" t="s">
        <v>17</v>
      </c>
      <c r="AT102" s="339" t="s">
        <v>77</v>
      </c>
    </row>
    <row r="103" spans="2:49" ht="21.75" customHeight="1" thickBot="1" x14ac:dyDescent="0.3">
      <c r="B103" s="542" t="s">
        <v>127</v>
      </c>
      <c r="C103" s="543" t="s">
        <v>128</v>
      </c>
      <c r="D103" s="225">
        <v>2</v>
      </c>
      <c r="E103" s="165">
        <v>0</v>
      </c>
      <c r="F103" s="544">
        <v>1</v>
      </c>
      <c r="G103" s="545">
        <v>1</v>
      </c>
      <c r="H103" s="345">
        <v>0</v>
      </c>
      <c r="I103" s="546">
        <v>2</v>
      </c>
      <c r="J103" s="343">
        <v>0</v>
      </c>
      <c r="K103" s="165">
        <v>1</v>
      </c>
      <c r="L103" s="168">
        <v>1</v>
      </c>
      <c r="M103" s="131">
        <v>4</v>
      </c>
      <c r="N103" s="165">
        <v>2</v>
      </c>
      <c r="O103" s="169">
        <v>8</v>
      </c>
      <c r="P103" s="131"/>
      <c r="Q103" s="165"/>
      <c r="R103" s="169"/>
      <c r="S103" s="131"/>
      <c r="T103" s="165"/>
      <c r="U103" s="169"/>
      <c r="V103" s="167"/>
      <c r="W103" s="547"/>
      <c r="X103" s="344"/>
      <c r="Y103" s="343"/>
      <c r="Z103" s="165"/>
      <c r="AA103" s="344"/>
      <c r="AB103" s="343"/>
      <c r="AC103" s="165"/>
      <c r="AD103" s="344"/>
      <c r="AE103" s="343"/>
      <c r="AF103" s="165"/>
      <c r="AG103" s="344"/>
      <c r="AH103" s="343"/>
      <c r="AI103" s="165"/>
      <c r="AJ103" s="344"/>
      <c r="AK103" s="343"/>
      <c r="AL103" s="165"/>
      <c r="AM103" s="168"/>
      <c r="AN103" s="688">
        <f>D103+G103+J103+M103+P103+S103+V103+Y103+AB103+AE103+AH103+AK103</f>
        <v>7</v>
      </c>
      <c r="AO103" s="548">
        <f t="shared" si="6"/>
        <v>0.31818181818181818</v>
      </c>
      <c r="AP103" s="645">
        <f>E103+H103+K103+N103+Q103+T103+W103+Z103+AC103+AF103+AI103+AL103</f>
        <v>3</v>
      </c>
      <c r="AQ103" s="549">
        <f t="shared" si="4"/>
        <v>0.13636363636363635</v>
      </c>
      <c r="AR103" s="650">
        <f>F103+I103+L103+O103+R103+U103+X103+AA103+AD103+AG103+AJ103+AM103</f>
        <v>12</v>
      </c>
      <c r="AS103" s="550">
        <f t="shared" si="5"/>
        <v>0.54545454545454541</v>
      </c>
      <c r="AT103" s="551">
        <f>SUM(D103:AM103)</f>
        <v>22</v>
      </c>
      <c r="AW103" s="4" t="s">
        <v>129</v>
      </c>
    </row>
    <row r="104" spans="2:49" ht="21.75" customHeight="1" thickBot="1" x14ac:dyDescent="0.3">
      <c r="B104" s="552"/>
      <c r="C104" s="553" t="s">
        <v>130</v>
      </c>
      <c r="D104" s="491">
        <v>2</v>
      </c>
      <c r="E104" s="104">
        <v>0</v>
      </c>
      <c r="F104" s="554">
        <v>6</v>
      </c>
      <c r="G104" s="555">
        <v>1</v>
      </c>
      <c r="H104" s="351">
        <v>0</v>
      </c>
      <c r="I104" s="556">
        <v>2</v>
      </c>
      <c r="J104" s="349">
        <v>0</v>
      </c>
      <c r="K104" s="104">
        <v>1</v>
      </c>
      <c r="L104" s="233">
        <v>1</v>
      </c>
      <c r="M104" s="229">
        <v>5</v>
      </c>
      <c r="N104" s="104">
        <v>4</v>
      </c>
      <c r="O104" s="105">
        <v>9</v>
      </c>
      <c r="P104" s="229"/>
      <c r="Q104" s="104"/>
      <c r="R104" s="105"/>
      <c r="S104" s="229"/>
      <c r="T104" s="104"/>
      <c r="U104" s="105"/>
      <c r="V104" s="232"/>
      <c r="W104" s="557"/>
      <c r="X104" s="350"/>
      <c r="Y104" s="349"/>
      <c r="Z104" s="104"/>
      <c r="AA104" s="350"/>
      <c r="AB104" s="349"/>
      <c r="AC104" s="104"/>
      <c r="AD104" s="350"/>
      <c r="AE104" s="349"/>
      <c r="AF104" s="104"/>
      <c r="AG104" s="350"/>
      <c r="AH104" s="349"/>
      <c r="AI104" s="104"/>
      <c r="AJ104" s="350"/>
      <c r="AK104" s="349"/>
      <c r="AL104" s="104"/>
      <c r="AM104" s="233"/>
      <c r="AN104" s="689">
        <f>D104+G104+J104+M104+P104+S104+V104+Y104+AB104+AE104+AH104+AK104</f>
        <v>8</v>
      </c>
      <c r="AO104" s="558">
        <f t="shared" si="6"/>
        <v>0.25806451612903225</v>
      </c>
      <c r="AP104" s="646">
        <f>E104+H104+K104+N104+Q104+T104+W104+Z104+AC104+AF104+AI104+AL104</f>
        <v>5</v>
      </c>
      <c r="AQ104" s="559">
        <f t="shared" si="4"/>
        <v>0.16129032258064516</v>
      </c>
      <c r="AR104" s="651">
        <f>F104+I104+L104+O104+R104+U104+X104+AA104+AD104+AG104+AJ104+AM104</f>
        <v>18</v>
      </c>
      <c r="AS104" s="560">
        <f t="shared" si="5"/>
        <v>0.58064516129032262</v>
      </c>
      <c r="AT104" s="551">
        <f>SUM(D104:AM104)</f>
        <v>31</v>
      </c>
    </row>
    <row r="105" spans="2:49" ht="21" customHeight="1" thickBot="1" x14ac:dyDescent="0.3">
      <c r="B105" s="552"/>
      <c r="C105" s="561" t="s">
        <v>131</v>
      </c>
      <c r="D105" s="512">
        <v>0</v>
      </c>
      <c r="E105" s="182">
        <v>0</v>
      </c>
      <c r="F105" s="562">
        <v>0</v>
      </c>
      <c r="G105" s="563">
        <v>0</v>
      </c>
      <c r="H105" s="509">
        <v>0</v>
      </c>
      <c r="I105" s="564">
        <v>0</v>
      </c>
      <c r="J105" s="361">
        <v>0</v>
      </c>
      <c r="K105" s="182">
        <v>0</v>
      </c>
      <c r="L105" s="183">
        <v>0</v>
      </c>
      <c r="M105" s="178">
        <v>0</v>
      </c>
      <c r="N105" s="182">
        <v>1</v>
      </c>
      <c r="O105" s="184">
        <v>0</v>
      </c>
      <c r="P105" s="178"/>
      <c r="Q105" s="182"/>
      <c r="R105" s="184"/>
      <c r="S105" s="178"/>
      <c r="T105" s="182"/>
      <c r="U105" s="184"/>
      <c r="V105" s="181"/>
      <c r="W105" s="565"/>
      <c r="X105" s="362"/>
      <c r="Y105" s="361"/>
      <c r="Z105" s="182"/>
      <c r="AA105" s="362"/>
      <c r="AB105" s="361"/>
      <c r="AC105" s="182"/>
      <c r="AD105" s="362"/>
      <c r="AE105" s="361"/>
      <c r="AF105" s="182"/>
      <c r="AG105" s="362"/>
      <c r="AH105" s="361"/>
      <c r="AI105" s="182"/>
      <c r="AJ105" s="362"/>
      <c r="AK105" s="361"/>
      <c r="AL105" s="182"/>
      <c r="AM105" s="183"/>
      <c r="AN105" s="690">
        <f>D105+G105+J105+M105+P105+S105+V105+Y105+AB105+AE105+AH105+AK105</f>
        <v>0</v>
      </c>
      <c r="AO105" s="566">
        <f t="shared" si="6"/>
        <v>0</v>
      </c>
      <c r="AP105" s="647">
        <f>E105+H105+K105+N105+Q105+T105+W105+Z105+AC105+AF105+AI105+AL105</f>
        <v>1</v>
      </c>
      <c r="AQ105" s="567">
        <f t="shared" si="4"/>
        <v>1</v>
      </c>
      <c r="AR105" s="652">
        <f>F105+I105+L105+O105+R105+U105+X105+AA105+AD105+AG105+AJ105+AM105</f>
        <v>0</v>
      </c>
      <c r="AS105" s="568">
        <f t="shared" si="5"/>
        <v>0</v>
      </c>
      <c r="AT105" s="569">
        <f>SUM(D105:AM105)</f>
        <v>1</v>
      </c>
    </row>
    <row r="106" spans="2:49" ht="17.399999999999999" thickBot="1" x14ac:dyDescent="0.3">
      <c r="B106" s="570" t="s">
        <v>132</v>
      </c>
      <c r="C106" s="543" t="s">
        <v>133</v>
      </c>
      <c r="D106" s="225">
        <v>2</v>
      </c>
      <c r="E106" s="165">
        <v>0</v>
      </c>
      <c r="F106" s="544">
        <v>0</v>
      </c>
      <c r="G106" s="545">
        <v>0</v>
      </c>
      <c r="H106" s="345">
        <v>0</v>
      </c>
      <c r="I106" s="546">
        <v>0</v>
      </c>
      <c r="J106" s="343">
        <v>1</v>
      </c>
      <c r="K106" s="165">
        <v>0</v>
      </c>
      <c r="L106" s="168">
        <v>0</v>
      </c>
      <c r="M106" s="131">
        <v>5</v>
      </c>
      <c r="N106" s="165">
        <v>0</v>
      </c>
      <c r="O106" s="169">
        <v>1</v>
      </c>
      <c r="P106" s="131"/>
      <c r="Q106" s="165"/>
      <c r="R106" s="169"/>
      <c r="S106" s="131"/>
      <c r="T106" s="165"/>
      <c r="U106" s="169"/>
      <c r="V106" s="167"/>
      <c r="W106" s="547"/>
      <c r="X106" s="344"/>
      <c r="Y106" s="343"/>
      <c r="Z106" s="165"/>
      <c r="AA106" s="344"/>
      <c r="AB106" s="343"/>
      <c r="AC106" s="165"/>
      <c r="AD106" s="344"/>
      <c r="AE106" s="343"/>
      <c r="AF106" s="165"/>
      <c r="AG106" s="344"/>
      <c r="AH106" s="343"/>
      <c r="AI106" s="165"/>
      <c r="AJ106" s="344"/>
      <c r="AK106" s="343"/>
      <c r="AL106" s="165"/>
      <c r="AM106" s="168"/>
      <c r="AN106" s="688">
        <f>D106+G106+J106+M106+P106+S106+V106+Y106+AB106+AE106+AH106+AK106</f>
        <v>8</v>
      </c>
      <c r="AO106" s="548">
        <f t="shared" si="6"/>
        <v>0.88888888888888884</v>
      </c>
      <c r="AP106" s="645">
        <f>E106+H106+K106+N106+Q106+T106+W106+Z106+AC106+AF106+AI106+AL106</f>
        <v>0</v>
      </c>
      <c r="AQ106" s="549">
        <f t="shared" si="4"/>
        <v>0</v>
      </c>
      <c r="AR106" s="650">
        <f>F106+I106+L106+O106+R106+U106+X106+AA106+AD106+AG106+AJ106+AM106</f>
        <v>1</v>
      </c>
      <c r="AS106" s="550">
        <f t="shared" si="5"/>
        <v>0.1111111111111111</v>
      </c>
      <c r="AT106" s="551">
        <f>SUM(D106:AM106)</f>
        <v>9</v>
      </c>
    </row>
    <row r="107" spans="2:49" ht="18" customHeight="1" thickBot="1" x14ac:dyDescent="0.3">
      <c r="B107" s="356"/>
      <c r="C107" s="553" t="s">
        <v>130</v>
      </c>
      <c r="D107" s="491">
        <v>1</v>
      </c>
      <c r="E107" s="104">
        <v>0</v>
      </c>
      <c r="F107" s="554">
        <v>0</v>
      </c>
      <c r="G107" s="555">
        <v>0</v>
      </c>
      <c r="H107" s="351">
        <v>0</v>
      </c>
      <c r="I107" s="556">
        <v>0</v>
      </c>
      <c r="J107" s="349">
        <v>1</v>
      </c>
      <c r="K107" s="104">
        <v>0</v>
      </c>
      <c r="L107" s="233">
        <v>0</v>
      </c>
      <c r="M107" s="229">
        <v>7</v>
      </c>
      <c r="N107" s="104">
        <v>0</v>
      </c>
      <c r="O107" s="105">
        <v>1</v>
      </c>
      <c r="P107" s="229"/>
      <c r="Q107" s="104"/>
      <c r="R107" s="105"/>
      <c r="S107" s="229"/>
      <c r="T107" s="104"/>
      <c r="U107" s="105"/>
      <c r="V107" s="232"/>
      <c r="W107" s="557"/>
      <c r="X107" s="350"/>
      <c r="Y107" s="349"/>
      <c r="Z107" s="104"/>
      <c r="AA107" s="350"/>
      <c r="AB107" s="349"/>
      <c r="AC107" s="104"/>
      <c r="AD107" s="350"/>
      <c r="AE107" s="349"/>
      <c r="AF107" s="104"/>
      <c r="AG107" s="350"/>
      <c r="AH107" s="349"/>
      <c r="AI107" s="104"/>
      <c r="AJ107" s="350"/>
      <c r="AK107" s="349"/>
      <c r="AL107" s="104"/>
      <c r="AM107" s="233"/>
      <c r="AN107" s="689">
        <f>D107+G107+J107+M107+P107+S107+V107+Y107+AB107+AE107+AH107+AK107</f>
        <v>9</v>
      </c>
      <c r="AO107" s="558">
        <f t="shared" si="6"/>
        <v>0.9</v>
      </c>
      <c r="AP107" s="646">
        <f>E107+H107+K107+N107+Q107+T107+W107+Z107+AC107+AF107+AI107+AL107</f>
        <v>0</v>
      </c>
      <c r="AQ107" s="559">
        <f t="shared" si="4"/>
        <v>0</v>
      </c>
      <c r="AR107" s="651">
        <f>F107+I107+L107+O107+R107+U107+X107+AA107+AD107+AG107+AJ107+AM107</f>
        <v>1</v>
      </c>
      <c r="AS107" s="560">
        <f t="shared" si="5"/>
        <v>0.1</v>
      </c>
      <c r="AT107" s="551">
        <f>SUM(D107:AM107)</f>
        <v>10</v>
      </c>
    </row>
    <row r="108" spans="2:49" ht="17.399999999999999" thickBot="1" x14ac:dyDescent="0.3">
      <c r="B108" s="213"/>
      <c r="C108" s="561" t="s">
        <v>131</v>
      </c>
      <c r="D108" s="512">
        <v>1</v>
      </c>
      <c r="E108" s="182">
        <v>0</v>
      </c>
      <c r="F108" s="562">
        <v>0</v>
      </c>
      <c r="G108" s="563">
        <v>0</v>
      </c>
      <c r="H108" s="509">
        <v>0</v>
      </c>
      <c r="I108" s="564">
        <v>0</v>
      </c>
      <c r="J108" s="361">
        <v>0</v>
      </c>
      <c r="K108" s="182">
        <v>0</v>
      </c>
      <c r="L108" s="183">
        <v>0</v>
      </c>
      <c r="M108" s="178">
        <v>0</v>
      </c>
      <c r="N108" s="182">
        <v>0</v>
      </c>
      <c r="O108" s="184">
        <v>0</v>
      </c>
      <c r="P108" s="178"/>
      <c r="Q108" s="182"/>
      <c r="R108" s="184"/>
      <c r="S108" s="178"/>
      <c r="T108" s="182"/>
      <c r="U108" s="184"/>
      <c r="V108" s="181"/>
      <c r="W108" s="565"/>
      <c r="X108" s="362"/>
      <c r="Y108" s="361"/>
      <c r="Z108" s="182"/>
      <c r="AA108" s="362"/>
      <c r="AB108" s="361"/>
      <c r="AC108" s="182"/>
      <c r="AD108" s="362"/>
      <c r="AE108" s="361"/>
      <c r="AF108" s="182"/>
      <c r="AG108" s="362"/>
      <c r="AH108" s="361"/>
      <c r="AI108" s="182"/>
      <c r="AJ108" s="362"/>
      <c r="AK108" s="361"/>
      <c r="AL108" s="182"/>
      <c r="AM108" s="183"/>
      <c r="AN108" s="690">
        <f>D108+G108+J108+M108+P108+S108+V108+Y108+AB108+AE108+AH108+AK108</f>
        <v>1</v>
      </c>
      <c r="AO108" s="566">
        <f t="shared" si="6"/>
        <v>1</v>
      </c>
      <c r="AP108" s="647">
        <f>E108+H108+K108+N108+Q108+T108+W108+Z108+AC108+AF108+AI108+AL108</f>
        <v>0</v>
      </c>
      <c r="AQ108" s="567">
        <f t="shared" si="4"/>
        <v>0</v>
      </c>
      <c r="AR108" s="652">
        <f>F108+I108+L108+O108+R108+U108+X108+AA108+AD108+AG108+AJ108+AM108</f>
        <v>0</v>
      </c>
      <c r="AS108" s="568">
        <f t="shared" si="5"/>
        <v>0</v>
      </c>
      <c r="AT108" s="569">
        <f>SUM(D108:AM108)</f>
        <v>1</v>
      </c>
    </row>
    <row r="109" spans="2:49" ht="17.399999999999999" thickBot="1" x14ac:dyDescent="0.3">
      <c r="B109" s="571" t="s">
        <v>134</v>
      </c>
      <c r="C109" s="572" t="s">
        <v>135</v>
      </c>
      <c r="D109" s="573">
        <v>0</v>
      </c>
      <c r="E109" s="147">
        <v>0</v>
      </c>
      <c r="F109" s="574">
        <v>0</v>
      </c>
      <c r="G109" s="575">
        <v>0</v>
      </c>
      <c r="H109" s="576">
        <v>0</v>
      </c>
      <c r="I109" s="577">
        <v>0</v>
      </c>
      <c r="J109" s="146">
        <v>0</v>
      </c>
      <c r="K109" s="150">
        <v>0</v>
      </c>
      <c r="L109" s="151">
        <v>0</v>
      </c>
      <c r="M109" s="146">
        <v>0</v>
      </c>
      <c r="N109" s="150">
        <v>0</v>
      </c>
      <c r="O109" s="152">
        <v>0</v>
      </c>
      <c r="P109" s="146"/>
      <c r="Q109" s="150"/>
      <c r="R109" s="152"/>
      <c r="S109" s="146"/>
      <c r="T109" s="150"/>
      <c r="U109" s="152"/>
      <c r="V109" s="149"/>
      <c r="W109" s="578"/>
      <c r="X109" s="152"/>
      <c r="Y109" s="146"/>
      <c r="Z109" s="150"/>
      <c r="AA109" s="152"/>
      <c r="AB109" s="146"/>
      <c r="AC109" s="150"/>
      <c r="AD109" s="152"/>
      <c r="AE109" s="146"/>
      <c r="AF109" s="150"/>
      <c r="AG109" s="152"/>
      <c r="AH109" s="146"/>
      <c r="AI109" s="150"/>
      <c r="AJ109" s="152"/>
      <c r="AK109" s="146"/>
      <c r="AL109" s="150"/>
      <c r="AM109" s="151"/>
      <c r="AN109" s="691">
        <f>D109+G109+J109+M109+P109+S109+V109+Y109+AB109+AE109+AH109+AK109</f>
        <v>0</v>
      </c>
      <c r="AO109" s="579" t="e">
        <f t="shared" si="6"/>
        <v>#DIV/0!</v>
      </c>
      <c r="AP109" s="648">
        <f>E109+H109+K109+N109+Q109+T109+W109+Z109+AC109+AF109+AI109+AL109</f>
        <v>0</v>
      </c>
      <c r="AQ109" s="580" t="e">
        <f t="shared" si="4"/>
        <v>#DIV/0!</v>
      </c>
      <c r="AR109" s="653">
        <f>F109+I109+L109+O109+R109+U109+X109+AA109+AD109+AG109+AJ109+AM109</f>
        <v>0</v>
      </c>
      <c r="AS109" s="581" t="e">
        <f t="shared" si="5"/>
        <v>#DIV/0!</v>
      </c>
      <c r="AT109" s="303">
        <f>SUM(D109:AM109)</f>
        <v>0</v>
      </c>
    </row>
    <row r="110" spans="2:49" s="22" customFormat="1" ht="17.399999999999999" thickBot="1" x14ac:dyDescent="0.3">
      <c r="B110" s="570" t="s">
        <v>136</v>
      </c>
      <c r="C110" s="543" t="s">
        <v>133</v>
      </c>
      <c r="D110" s="167">
        <v>0</v>
      </c>
      <c r="E110" s="165">
        <v>0</v>
      </c>
      <c r="F110" s="342">
        <v>0</v>
      </c>
      <c r="G110" s="343">
        <v>0</v>
      </c>
      <c r="H110" s="165">
        <v>1</v>
      </c>
      <c r="I110" s="344">
        <v>0</v>
      </c>
      <c r="J110" s="343">
        <v>5</v>
      </c>
      <c r="K110" s="165">
        <v>12</v>
      </c>
      <c r="L110" s="168">
        <v>0</v>
      </c>
      <c r="M110" s="131">
        <v>10</v>
      </c>
      <c r="N110" s="165">
        <v>6</v>
      </c>
      <c r="O110" s="169">
        <v>2</v>
      </c>
      <c r="P110" s="131"/>
      <c r="Q110" s="165"/>
      <c r="R110" s="169"/>
      <c r="S110" s="131"/>
      <c r="T110" s="582"/>
      <c r="U110" s="169"/>
      <c r="V110" s="167"/>
      <c r="W110" s="165"/>
      <c r="X110" s="344"/>
      <c r="Y110" s="343"/>
      <c r="Z110" s="165"/>
      <c r="AA110" s="344"/>
      <c r="AB110" s="343"/>
      <c r="AC110" s="165"/>
      <c r="AD110" s="344"/>
      <c r="AE110" s="343"/>
      <c r="AF110" s="165"/>
      <c r="AG110" s="344"/>
      <c r="AH110" s="343"/>
      <c r="AI110" s="165"/>
      <c r="AJ110" s="344"/>
      <c r="AK110" s="343"/>
      <c r="AL110" s="165"/>
      <c r="AM110" s="168"/>
      <c r="AN110" s="692">
        <f>D110+G110+J110+M110+P110+S110+V110+Y110+AB110+AE110+AH110+AK110</f>
        <v>15</v>
      </c>
      <c r="AO110" s="583">
        <f t="shared" si="6"/>
        <v>0.41666666666666669</v>
      </c>
      <c r="AP110" s="645">
        <f>E110+H110+K110+N110+Q110+T110+W110+Z110+AC110+AF110+AI110+AL110</f>
        <v>19</v>
      </c>
      <c r="AQ110" s="584">
        <f t="shared" si="4"/>
        <v>0.52777777777777779</v>
      </c>
      <c r="AR110" s="650">
        <f>F110+I110+L110+O110+R110+U110+X110+AA110+AD110+AG110+AJ110+AM110</f>
        <v>2</v>
      </c>
      <c r="AS110" s="585">
        <f t="shared" si="5"/>
        <v>5.5555555555555552E-2</v>
      </c>
      <c r="AT110" s="303">
        <f t="shared" ref="AT110:AT111" si="7">SUM(D110:AM110)</f>
        <v>36</v>
      </c>
    </row>
    <row r="111" spans="2:49" s="22" customFormat="1" ht="17.399999999999999" thickBot="1" x14ac:dyDescent="0.3">
      <c r="B111" s="356"/>
      <c r="C111" s="553" t="s">
        <v>130</v>
      </c>
      <c r="D111" s="232">
        <v>0</v>
      </c>
      <c r="E111" s="104">
        <v>0</v>
      </c>
      <c r="F111" s="348">
        <v>0</v>
      </c>
      <c r="G111" s="349">
        <v>0</v>
      </c>
      <c r="H111" s="104">
        <v>1</v>
      </c>
      <c r="I111" s="350">
        <v>0</v>
      </c>
      <c r="J111" s="349">
        <v>5</v>
      </c>
      <c r="K111" s="104">
        <v>12</v>
      </c>
      <c r="L111" s="233">
        <v>0</v>
      </c>
      <c r="M111" s="229">
        <v>11</v>
      </c>
      <c r="N111" s="104">
        <v>7</v>
      </c>
      <c r="O111" s="105">
        <v>2</v>
      </c>
      <c r="P111" s="229"/>
      <c r="Q111" s="104"/>
      <c r="R111" s="105"/>
      <c r="S111" s="229"/>
      <c r="T111" s="104"/>
      <c r="U111" s="105"/>
      <c r="V111" s="232"/>
      <c r="W111" s="104"/>
      <c r="X111" s="350"/>
      <c r="Y111" s="349"/>
      <c r="Z111" s="104"/>
      <c r="AA111" s="350"/>
      <c r="AB111" s="349"/>
      <c r="AC111" s="104"/>
      <c r="AD111" s="350"/>
      <c r="AE111" s="349"/>
      <c r="AF111" s="104"/>
      <c r="AG111" s="350"/>
      <c r="AH111" s="349"/>
      <c r="AI111" s="104"/>
      <c r="AJ111" s="350"/>
      <c r="AK111" s="349"/>
      <c r="AL111" s="104"/>
      <c r="AM111" s="233"/>
      <c r="AN111" s="693">
        <f>D111+G111+J111+M111+P111+S111+V111+Y111+AB111+AE111+AH111+AK111</f>
        <v>16</v>
      </c>
      <c r="AO111" s="586">
        <f t="shared" si="6"/>
        <v>0.42105263157894735</v>
      </c>
      <c r="AP111" s="646">
        <f>E111+H111+K111+N111+Q111+T111+W111+Z111+AC111+AF111+AI111+AL111</f>
        <v>20</v>
      </c>
      <c r="AQ111" s="587">
        <f t="shared" si="4"/>
        <v>0.52631578947368418</v>
      </c>
      <c r="AR111" s="651">
        <f>F111+I111+L111+O111+R111+U111+X111+AA111+AD111+AG111+AJ111+AM111</f>
        <v>2</v>
      </c>
      <c r="AS111" s="588">
        <f t="shared" si="5"/>
        <v>5.2631578947368418E-2</v>
      </c>
      <c r="AT111" s="303">
        <f t="shared" si="7"/>
        <v>38</v>
      </c>
    </row>
    <row r="112" spans="2:49" s="22" customFormat="1" ht="17.399999999999999" thickBot="1" x14ac:dyDescent="0.3">
      <c r="B112" s="213"/>
      <c r="C112" s="561" t="s">
        <v>131</v>
      </c>
      <c r="D112" s="181">
        <v>0</v>
      </c>
      <c r="E112" s="182">
        <v>0</v>
      </c>
      <c r="F112" s="360">
        <v>0</v>
      </c>
      <c r="G112" s="361">
        <v>0</v>
      </c>
      <c r="H112" s="182">
        <v>0</v>
      </c>
      <c r="I112" s="362">
        <v>0</v>
      </c>
      <c r="J112" s="361">
        <v>1</v>
      </c>
      <c r="K112" s="182">
        <v>1</v>
      </c>
      <c r="L112" s="183">
        <v>0</v>
      </c>
      <c r="M112" s="178">
        <v>0</v>
      </c>
      <c r="N112" s="182">
        <v>1</v>
      </c>
      <c r="O112" s="184">
        <v>1</v>
      </c>
      <c r="P112" s="178"/>
      <c r="Q112" s="182"/>
      <c r="R112" s="184"/>
      <c r="S112" s="178"/>
      <c r="T112" s="182"/>
      <c r="U112" s="184"/>
      <c r="V112" s="181"/>
      <c r="W112" s="182"/>
      <c r="X112" s="362"/>
      <c r="Y112" s="361"/>
      <c r="Z112" s="182"/>
      <c r="AA112" s="362"/>
      <c r="AB112" s="361"/>
      <c r="AC112" s="182"/>
      <c r="AD112" s="362"/>
      <c r="AE112" s="361"/>
      <c r="AF112" s="182"/>
      <c r="AG112" s="362"/>
      <c r="AH112" s="361"/>
      <c r="AI112" s="182"/>
      <c r="AJ112" s="362"/>
      <c r="AK112" s="361"/>
      <c r="AL112" s="182"/>
      <c r="AM112" s="183"/>
      <c r="AN112" s="694">
        <f>D112+G112+J112+M112+P112+S112+V112+Y112+AB112+AE112+AH112+AK112</f>
        <v>1</v>
      </c>
      <c r="AO112" s="589">
        <f t="shared" si="6"/>
        <v>0.25</v>
      </c>
      <c r="AP112" s="647">
        <f>E112+H112+K112+N112+Q112+T112+W112+Z112+AC112+AF112+AI112+AL112</f>
        <v>2</v>
      </c>
      <c r="AQ112" s="590">
        <f t="shared" si="4"/>
        <v>0.5</v>
      </c>
      <c r="AR112" s="652">
        <f>F112+I112+L112+O112+R112+U112+X112+AA112+AD112+AG112+AJ112+AM112</f>
        <v>1</v>
      </c>
      <c r="AS112" s="591">
        <f t="shared" si="5"/>
        <v>0.25</v>
      </c>
      <c r="AT112" s="592">
        <f>SUM(D112:AM112)</f>
        <v>4</v>
      </c>
    </row>
    <row r="113" spans="2:46" ht="29.25" customHeight="1" thickBot="1" x14ac:dyDescent="0.3">
      <c r="B113" s="331" t="s">
        <v>137</v>
      </c>
      <c r="C113" s="332"/>
      <c r="D113" s="333" t="s">
        <v>4</v>
      </c>
      <c r="E113" s="334"/>
      <c r="F113" s="335"/>
      <c r="G113" s="333" t="s">
        <v>5</v>
      </c>
      <c r="H113" s="334"/>
      <c r="I113" s="334"/>
      <c r="J113" s="333" t="s">
        <v>6</v>
      </c>
      <c r="K113" s="334" t="s">
        <v>6</v>
      </c>
      <c r="L113" s="334" t="s">
        <v>6</v>
      </c>
      <c r="M113" s="475" t="s">
        <v>7</v>
      </c>
      <c r="N113" s="476" t="s">
        <v>7</v>
      </c>
      <c r="O113" s="477" t="s">
        <v>7</v>
      </c>
      <c r="P113" s="475"/>
      <c r="Q113" s="476"/>
      <c r="R113" s="477"/>
      <c r="S113" s="475"/>
      <c r="T113" s="476"/>
      <c r="U113" s="477"/>
      <c r="V113" s="475"/>
      <c r="W113" s="476"/>
      <c r="X113" s="477"/>
      <c r="Y113" s="475" t="s">
        <v>11</v>
      </c>
      <c r="Z113" s="476" t="s">
        <v>11</v>
      </c>
      <c r="AA113" s="477" t="s">
        <v>11</v>
      </c>
      <c r="AB113" s="475" t="s">
        <v>12</v>
      </c>
      <c r="AC113" s="476" t="s">
        <v>12</v>
      </c>
      <c r="AD113" s="477" t="s">
        <v>12</v>
      </c>
      <c r="AE113" s="475" t="s">
        <v>13</v>
      </c>
      <c r="AF113" s="476" t="s">
        <v>13</v>
      </c>
      <c r="AG113" s="477" t="s">
        <v>13</v>
      </c>
      <c r="AH113" s="475" t="s">
        <v>14</v>
      </c>
      <c r="AI113" s="476" t="s">
        <v>14</v>
      </c>
      <c r="AJ113" s="477" t="s">
        <v>14</v>
      </c>
      <c r="AK113" s="475" t="s">
        <v>15</v>
      </c>
      <c r="AL113" s="476" t="s">
        <v>15</v>
      </c>
      <c r="AM113" s="476" t="s">
        <v>15</v>
      </c>
      <c r="AN113" s="682" t="s">
        <v>16</v>
      </c>
      <c r="AO113" s="336" t="s">
        <v>17</v>
      </c>
      <c r="AP113" s="337" t="s">
        <v>18</v>
      </c>
      <c r="AQ113" s="337" t="s">
        <v>17</v>
      </c>
      <c r="AR113" s="338" t="s">
        <v>76</v>
      </c>
      <c r="AS113" s="338" t="s">
        <v>17</v>
      </c>
      <c r="AT113" s="339" t="s">
        <v>77</v>
      </c>
    </row>
    <row r="114" spans="2:46" ht="17.399999999999999" thickBot="1" x14ac:dyDescent="0.3">
      <c r="B114" s="593" t="s">
        <v>140</v>
      </c>
      <c r="C114" s="594"/>
      <c r="D114" s="488">
        <v>0</v>
      </c>
      <c r="E114" s="230">
        <v>0</v>
      </c>
      <c r="F114" s="517">
        <v>0</v>
      </c>
      <c r="G114" s="229">
        <v>0</v>
      </c>
      <c r="H114" s="351">
        <v>0</v>
      </c>
      <c r="I114" s="489">
        <v>0</v>
      </c>
      <c r="J114" s="178">
        <v>0</v>
      </c>
      <c r="K114" s="182">
        <v>0</v>
      </c>
      <c r="L114" s="183">
        <v>0</v>
      </c>
      <c r="M114" s="178">
        <v>0</v>
      </c>
      <c r="N114" s="182">
        <v>0</v>
      </c>
      <c r="O114" s="184">
        <v>0</v>
      </c>
      <c r="P114" s="178"/>
      <c r="Q114" s="182"/>
      <c r="R114" s="184"/>
      <c r="S114" s="178"/>
      <c r="T114" s="182"/>
      <c r="U114" s="184"/>
      <c r="V114" s="232"/>
      <c r="W114" s="104"/>
      <c r="X114" s="105"/>
      <c r="Y114" s="229"/>
      <c r="Z114" s="104"/>
      <c r="AA114" s="105"/>
      <c r="AB114" s="178"/>
      <c r="AC114" s="595"/>
      <c r="AD114" s="184"/>
      <c r="AE114" s="178"/>
      <c r="AF114" s="595"/>
      <c r="AG114" s="184"/>
      <c r="AH114" s="178"/>
      <c r="AI114" s="595"/>
      <c r="AJ114" s="184"/>
      <c r="AK114" s="178"/>
      <c r="AL114" s="595"/>
      <c r="AM114" s="183"/>
      <c r="AN114" s="678">
        <f>D114+G114+J114+M114+P114+S114+V114+Y114+AB114+AE114+AH114+AK114</f>
        <v>0</v>
      </c>
      <c r="AO114" s="90" t="e">
        <f t="shared" si="6"/>
        <v>#DIV/0!</v>
      </c>
      <c r="AP114" s="640">
        <f>E114+H114+K114+N114+Q114+T114+W114+Z114+AC114+AF114+AI114+AL114</f>
        <v>0</v>
      </c>
      <c r="AQ114" s="91" t="e">
        <f t="shared" si="4"/>
        <v>#DIV/0!</v>
      </c>
      <c r="AR114" s="649">
        <f>F114+I114+L114+O114+R114+U114+X114+AA114+AD114+AG114+AJ114+AM114</f>
        <v>0</v>
      </c>
      <c r="AS114" s="92" t="e">
        <f t="shared" si="5"/>
        <v>#DIV/0!</v>
      </c>
      <c r="AT114" s="316">
        <f>SUM(D114:AM114)</f>
        <v>0</v>
      </c>
    </row>
    <row r="115" spans="2:46" x14ac:dyDescent="0.25">
      <c r="P115" s="600" t="s">
        <v>138</v>
      </c>
    </row>
    <row r="146" spans="7:9" x14ac:dyDescent="0.25">
      <c r="G146" s="618"/>
      <c r="H146" s="619"/>
      <c r="I146" s="620"/>
    </row>
    <row r="165" spans="3:3" x14ac:dyDescent="0.25">
      <c r="C165" s="4">
        <f>IF(A2=1,"E N E R O     2 0 1 9",IF(A2=2,"F E B R E R O    2 0 1 9",IF(A2=3,"M A R Z O     2 0 1 9",IF(A2=4,"A B R I L    2 0 1 9",IF(A2=5,"M A Y O     2 0 1 9",IF(A2=6,"J U N I O     2 0 1 9",IF(A2=7,"J U L I O      2 0 1 9",IF(A2=8,"A G O S T O     2 0 1 9",IF(A2=9,"S E P T I E M B R E     2 0 1 9",IF(A2=10,"O C T U B R E     2 0 1 9",IF(A2=11,"N O V I E M B  R E    2 0 1 9",IF(A2=12,"D I C I E M B R E    2 0 1 9",))))))))))))</f>
        <v>0</v>
      </c>
    </row>
  </sheetData>
  <mergeCells count="127">
    <mergeCell ref="AK113:AM113"/>
    <mergeCell ref="B114:C114"/>
    <mergeCell ref="P113:R113"/>
    <mergeCell ref="AB102:AD102"/>
    <mergeCell ref="Y102:AA102"/>
    <mergeCell ref="V102:X102"/>
    <mergeCell ref="S102:U102"/>
    <mergeCell ref="P102:R102"/>
    <mergeCell ref="S113:U113"/>
    <mergeCell ref="V113:X113"/>
    <mergeCell ref="Y113:AA113"/>
    <mergeCell ref="AB113:AD113"/>
    <mergeCell ref="AE113:AG113"/>
    <mergeCell ref="AH113:AJ113"/>
    <mergeCell ref="B113:C113"/>
    <mergeCell ref="D113:F113"/>
    <mergeCell ref="G113:I113"/>
    <mergeCell ref="J113:L113"/>
    <mergeCell ref="M113:O113"/>
    <mergeCell ref="AE102:AG102"/>
    <mergeCell ref="AH102:AJ102"/>
    <mergeCell ref="AK102:AM102"/>
    <mergeCell ref="B103:B105"/>
    <mergeCell ref="B106:B108"/>
    <mergeCell ref="B110:B112"/>
    <mergeCell ref="M102:O102"/>
    <mergeCell ref="B97:B98"/>
    <mergeCell ref="B99:B101"/>
    <mergeCell ref="B102:C102"/>
    <mergeCell ref="D102:F102"/>
    <mergeCell ref="G102:I102"/>
    <mergeCell ref="J102:L102"/>
    <mergeCell ref="AK89:AM89"/>
    <mergeCell ref="B90:C90"/>
    <mergeCell ref="B91:C91"/>
    <mergeCell ref="B92:C92"/>
    <mergeCell ref="B93:B94"/>
    <mergeCell ref="B95:B96"/>
    <mergeCell ref="Y89:AA89"/>
    <mergeCell ref="AB89:AD89"/>
    <mergeCell ref="AE89:AG89"/>
    <mergeCell ref="AH89:AJ89"/>
    <mergeCell ref="B87:C87"/>
    <mergeCell ref="B88:C88"/>
    <mergeCell ref="B89:C89"/>
    <mergeCell ref="D89:F89"/>
    <mergeCell ref="G89:I89"/>
    <mergeCell ref="J89:L89"/>
    <mergeCell ref="M89:O89"/>
    <mergeCell ref="B85:C85"/>
    <mergeCell ref="B86:C86"/>
    <mergeCell ref="D86:F86"/>
    <mergeCell ref="G86:I86"/>
    <mergeCell ref="J86:L86"/>
    <mergeCell ref="M86:O86"/>
    <mergeCell ref="B79:C79"/>
    <mergeCell ref="B80:C80"/>
    <mergeCell ref="B81:C81"/>
    <mergeCell ref="B82:C82"/>
    <mergeCell ref="B83:C83"/>
    <mergeCell ref="B84:C84"/>
    <mergeCell ref="B71:C71"/>
    <mergeCell ref="B72:C72"/>
    <mergeCell ref="B73:C73"/>
    <mergeCell ref="B76:C76"/>
    <mergeCell ref="B77:C77"/>
    <mergeCell ref="B78:C78"/>
    <mergeCell ref="B65:C65"/>
    <mergeCell ref="B66:C66"/>
    <mergeCell ref="B67:C67"/>
    <mergeCell ref="B68:C68"/>
    <mergeCell ref="B69:C69"/>
    <mergeCell ref="B70:C70"/>
    <mergeCell ref="B55:C55"/>
    <mergeCell ref="B56:C56"/>
    <mergeCell ref="B58:C58"/>
    <mergeCell ref="B59:C59"/>
    <mergeCell ref="B64:C64"/>
    <mergeCell ref="B54:C54"/>
    <mergeCell ref="G53:I53"/>
    <mergeCell ref="J53:L53"/>
    <mergeCell ref="M53:O53"/>
    <mergeCell ref="B44:C44"/>
    <mergeCell ref="B45:C45"/>
    <mergeCell ref="B46:B48"/>
    <mergeCell ref="B49:B52"/>
    <mergeCell ref="B53:C53"/>
    <mergeCell ref="D53:F53"/>
    <mergeCell ref="B35:C35"/>
    <mergeCell ref="B36:B38"/>
    <mergeCell ref="B39:C39"/>
    <mergeCell ref="B40:C40"/>
    <mergeCell ref="B41:B42"/>
    <mergeCell ref="B43:C43"/>
    <mergeCell ref="B24:C24"/>
    <mergeCell ref="B25:C25"/>
    <mergeCell ref="B26:B29"/>
    <mergeCell ref="B30:C30"/>
    <mergeCell ref="B31:B33"/>
    <mergeCell ref="B34:C34"/>
    <mergeCell ref="B9:C9"/>
    <mergeCell ref="B10:B17"/>
    <mergeCell ref="B18:B19"/>
    <mergeCell ref="B20:B21"/>
    <mergeCell ref="B22:C22"/>
    <mergeCell ref="B23:C23"/>
    <mergeCell ref="AP7:AP9"/>
    <mergeCell ref="AQ7:AQ9"/>
    <mergeCell ref="AR7:AR9"/>
    <mergeCell ref="AS7:AS9"/>
    <mergeCell ref="AT7:AT9"/>
    <mergeCell ref="AB7:AD7"/>
    <mergeCell ref="AE7:AG7"/>
    <mergeCell ref="AH7:AJ7"/>
    <mergeCell ref="AK7:AM7"/>
    <mergeCell ref="AN7:AN9"/>
    <mergeCell ref="AO7:AO9"/>
    <mergeCell ref="B1:AT3"/>
    <mergeCell ref="B5:AT6"/>
    <mergeCell ref="D7:F7"/>
    <mergeCell ref="G7:I7"/>
    <mergeCell ref="J7:L7"/>
    <mergeCell ref="M7:O7"/>
    <mergeCell ref="P7:R7"/>
    <mergeCell ref="S7:U7"/>
    <mergeCell ref="V7:X7"/>
    <mergeCell ref="Y7:AA7"/>
  </mergeCells>
  <conditionalFormatting sqref="X10 D43:O43 Q43:V43 D10:V10 X54:X69 D87:V88 X87:X88 X90:X98 D80:X85 AB86:AM86 X18:X21 D11:X15 D72:AM72 D41:AN42 D44:V45 W43:AN45 X24 D18:M24 AN22:AN40 Y27:AM29 Y22:AM22 AR31:AR45 AP24:AP45 D73:AN79 AP103:AP112 AR103:AR112 O22:X23 O24:V24 O18:V21 D54:M56 O54:V56 D69:V69 D65:M68 O65:V68 D28:M40 D25:L27 O25:X40 D103:AN112 AN54:AN63 AP54:AP63 AR54:AR63 D57:V59 D46:X52 D64:V64 D60:G63 I60:J63 L60:M63 O60:P63 R60:S63 U60:V63 D90:V98 D99:U101 AR65:AR79 AP65:AP79 AN65:AN72">
    <cfRule type="containsBlanks" dxfId="112" priority="110">
      <formula>LEN(TRIM(D10))=0</formula>
    </cfRule>
  </conditionalFormatting>
  <conditionalFormatting sqref="W10 W54:W59 W87:W88 W90:W98 W18:W21 W24 W64:W69">
    <cfRule type="containsBlanks" dxfId="111" priority="109">
      <formula>LEN(TRIM(W10))=0</formula>
    </cfRule>
  </conditionalFormatting>
  <conditionalFormatting sqref="P43">
    <cfRule type="containsBlanks" dxfId="110" priority="108">
      <formula>LEN(TRIM(P43))=0</formula>
    </cfRule>
  </conditionalFormatting>
  <conditionalFormatting sqref="X70:X71 D70:V71">
    <cfRule type="containsBlanks" dxfId="109" priority="107">
      <formula>LEN(TRIM(D70))=0</formula>
    </cfRule>
  </conditionalFormatting>
  <conditionalFormatting sqref="W70:W71">
    <cfRule type="containsBlanks" dxfId="108" priority="106">
      <formula>LEN(TRIM(W70))=0</formula>
    </cfRule>
  </conditionalFormatting>
  <conditionalFormatting sqref="D86">
    <cfRule type="containsBlanks" dxfId="107" priority="105">
      <formula>LEN(TRIM(D86))=0</formula>
    </cfRule>
  </conditionalFormatting>
  <conditionalFormatting sqref="G86 J86 M86 P86 S86 V86 Y86 AB86 AE86 AH86 AK86">
    <cfRule type="containsBlanks" dxfId="106" priority="104">
      <formula>LEN(TRIM(G86))=0</formula>
    </cfRule>
  </conditionalFormatting>
  <conditionalFormatting sqref="D89">
    <cfRule type="containsBlanks" dxfId="105" priority="103">
      <formula>LEN(TRIM(D89))=0</formula>
    </cfRule>
  </conditionalFormatting>
  <conditionalFormatting sqref="G89 J89 M89 P89 S89 V89 Y89 AB89 AE89 AH89 AK89">
    <cfRule type="containsBlanks" dxfId="104" priority="102">
      <formula>LEN(TRIM(G89))=0</formula>
    </cfRule>
  </conditionalFormatting>
  <conditionalFormatting sqref="Y102 AB102 AE102 AK102 AH102">
    <cfRule type="containsBlanks" dxfId="103" priority="101">
      <formula>LEN(TRIM(Y102))=0</formula>
    </cfRule>
  </conditionalFormatting>
  <conditionalFormatting sqref="D113">
    <cfRule type="containsBlanks" dxfId="102" priority="100">
      <formula>LEN(TRIM(D113))=0</formula>
    </cfRule>
  </conditionalFormatting>
  <conditionalFormatting sqref="G113 J113 M113 P113 S113 V113 Y113 AB113 AE113 AH113 AK113">
    <cfRule type="containsBlanks" dxfId="101" priority="99">
      <formula>LEN(TRIM(G113))=0</formula>
    </cfRule>
  </conditionalFormatting>
  <conditionalFormatting sqref="Y86:AM86 Y89:AM89 Y102:AM102 AB113:AM114">
    <cfRule type="containsBlanks" dxfId="100" priority="98">
      <formula>LEN(TRIM(Y86))=0</formula>
    </cfRule>
  </conditionalFormatting>
  <conditionalFormatting sqref="AN10:AS10 AN46:AN52 AR46:AR52 AP46:AP52 AN11:AN21 AP11:AP23 AR11:AR30 AN80:AS85 AN87:AS88 AS103:AS112 AQ103:AQ112 AB114:AS114 AO11:AO52 AQ11:AQ52 AS11:AS52 AN90:AS101 AO103:AO112 AQ54:AQ63 AS54:AS63 AS65:AS79 AQ65:AQ79 AO54:AO79">
    <cfRule type="containsBlanks" dxfId="99" priority="97">
      <formula>LEN(TRIM(AB10))=0</formula>
    </cfRule>
  </conditionalFormatting>
  <conditionalFormatting sqref="W17">
    <cfRule type="containsBlanks" dxfId="98" priority="95">
      <formula>LEN(TRIM(W17))=0</formula>
    </cfRule>
  </conditionalFormatting>
  <conditionalFormatting sqref="D17:V17 X17">
    <cfRule type="containsBlanks" dxfId="97" priority="96">
      <formula>LEN(TRIM(D17))=0</formula>
    </cfRule>
  </conditionalFormatting>
  <conditionalFormatting sqref="D16:E16 J16:X16 G16:H16">
    <cfRule type="containsBlanks" dxfId="96" priority="94">
      <formula>LEN(TRIM(D16))=0</formula>
    </cfRule>
  </conditionalFormatting>
  <conditionalFormatting sqref="Y102 AE102 AK102">
    <cfRule type="containsBlanks" dxfId="95" priority="93">
      <formula>LEN(TRIM(Y102))=0</formula>
    </cfRule>
  </conditionalFormatting>
  <conditionalFormatting sqref="D53">
    <cfRule type="containsBlanks" dxfId="94" priority="92">
      <formula>LEN(TRIM(D53))=0</formula>
    </cfRule>
  </conditionalFormatting>
  <conditionalFormatting sqref="D53:F53">
    <cfRule type="containsBlanks" dxfId="93" priority="91">
      <formula>LEN(TRIM(D53))=0</formula>
    </cfRule>
  </conditionalFormatting>
  <conditionalFormatting sqref="G53 J53">
    <cfRule type="containsBlanks" dxfId="92" priority="90">
      <formula>LEN(TRIM(G53))=0</formula>
    </cfRule>
  </conditionalFormatting>
  <conditionalFormatting sqref="G53:L53">
    <cfRule type="containsBlanks" dxfId="91" priority="89">
      <formula>LEN(TRIM(G53))=0</formula>
    </cfRule>
  </conditionalFormatting>
  <conditionalFormatting sqref="M53 P53 S53 V53 Y53">
    <cfRule type="containsBlanks" dxfId="90" priority="88">
      <formula>LEN(TRIM(M53))=0</formula>
    </cfRule>
  </conditionalFormatting>
  <conditionalFormatting sqref="M53:AA53">
    <cfRule type="containsBlanks" dxfId="89" priority="87">
      <formula>LEN(TRIM(M53))=0</formula>
    </cfRule>
  </conditionalFormatting>
  <conditionalFormatting sqref="D102 G102 J102 M102 P102 S102 V102">
    <cfRule type="containsBlanks" dxfId="88" priority="86">
      <formula>LEN(TRIM(D102))=0</formula>
    </cfRule>
  </conditionalFormatting>
  <conditionalFormatting sqref="AB53 AH53">
    <cfRule type="containsBlanks" dxfId="87" priority="85">
      <formula>LEN(TRIM(AB53))=0</formula>
    </cfRule>
  </conditionalFormatting>
  <conditionalFormatting sqref="AB53:AD53 AH53:AJ53">
    <cfRule type="containsBlanks" dxfId="86" priority="84">
      <formula>LEN(TRIM(AB53))=0</formula>
    </cfRule>
  </conditionalFormatting>
  <conditionalFormatting sqref="I16">
    <cfRule type="containsBlanks" dxfId="85" priority="83">
      <formula>LEN(TRIM(I16))=0</formula>
    </cfRule>
  </conditionalFormatting>
  <conditionalFormatting sqref="F16">
    <cfRule type="containsBlanks" dxfId="84" priority="82">
      <formula>LEN(TRIM(F16))=0</formula>
    </cfRule>
  </conditionalFormatting>
  <conditionalFormatting sqref="AB102 AH102">
    <cfRule type="containsBlanks" dxfId="83" priority="81">
      <formula>LEN(TRIM(AB102))=0</formula>
    </cfRule>
  </conditionalFormatting>
  <conditionalFormatting sqref="AE53 AK53">
    <cfRule type="containsBlanks" dxfId="82" priority="80">
      <formula>LEN(TRIM(AE53))=0</formula>
    </cfRule>
  </conditionalFormatting>
  <conditionalFormatting sqref="AE53:AG53 AK53:AM53">
    <cfRule type="containsBlanks" dxfId="81" priority="79">
      <formula>LEN(TRIM(AE53))=0</formula>
    </cfRule>
  </conditionalFormatting>
  <conditionalFormatting sqref="Z10 Z17 Z26 Z30 Z35 Z40 Y11:AA15 Y18:AA21 Y31:AA33 Y36:AA38 Y46:AA52 Y24:AA24">
    <cfRule type="containsBlanks" dxfId="80" priority="78">
      <formula>LEN(TRIM(Y10))=0</formula>
    </cfRule>
  </conditionalFormatting>
  <conditionalFormatting sqref="Y10 Y17 Y26 Y30 Y35 Y40 AA10 AA17 AA26 AA30 AA35 AA40">
    <cfRule type="containsBlanks" dxfId="79" priority="77">
      <formula>LEN(TRIM(Y10))=0</formula>
    </cfRule>
  </conditionalFormatting>
  <conditionalFormatting sqref="Y16:AA16 Y25:AA25 Y23:AA23 Y34:AA34 Y39:AA39">
    <cfRule type="containsBlanks" dxfId="78" priority="76">
      <formula>LEN(TRIM(Y16))=0</formula>
    </cfRule>
  </conditionalFormatting>
  <conditionalFormatting sqref="Y54:Y69 AA54:AA69">
    <cfRule type="containsBlanks" dxfId="77" priority="75">
      <formula>LEN(TRIM(Y54))=0</formula>
    </cfRule>
  </conditionalFormatting>
  <conditionalFormatting sqref="Z54:Z69">
    <cfRule type="containsBlanks" dxfId="76" priority="74">
      <formula>LEN(TRIM(Z54))=0</formula>
    </cfRule>
  </conditionalFormatting>
  <conditionalFormatting sqref="AA70:AA71 Y70:Y71">
    <cfRule type="containsBlanks" dxfId="75" priority="73">
      <formula>LEN(TRIM(Y70))=0</formula>
    </cfRule>
  </conditionalFormatting>
  <conditionalFormatting sqref="Z70:Z71">
    <cfRule type="containsBlanks" dxfId="74" priority="72">
      <formula>LEN(TRIM(Z70))=0</formula>
    </cfRule>
  </conditionalFormatting>
  <conditionalFormatting sqref="Y80:AA85">
    <cfRule type="containsBlanks" dxfId="73" priority="71">
      <formula>LEN(TRIM(Y80))=0</formula>
    </cfRule>
  </conditionalFormatting>
  <conditionalFormatting sqref="Y87:Y88 AA87:AA88">
    <cfRule type="containsBlanks" dxfId="72" priority="70">
      <formula>LEN(TRIM(Y87))=0</formula>
    </cfRule>
  </conditionalFormatting>
  <conditionalFormatting sqref="Z87:Z88">
    <cfRule type="containsBlanks" dxfId="71" priority="69">
      <formula>LEN(TRIM(Z87))=0</formula>
    </cfRule>
  </conditionalFormatting>
  <conditionalFormatting sqref="AA90:AA101 Y90:Y101">
    <cfRule type="containsBlanks" dxfId="70" priority="68">
      <formula>LEN(TRIM(Y90))=0</formula>
    </cfRule>
  </conditionalFormatting>
  <conditionalFormatting sqref="Z90:Z101">
    <cfRule type="containsBlanks" dxfId="69" priority="67">
      <formula>LEN(TRIM(Z90))=0</formula>
    </cfRule>
  </conditionalFormatting>
  <conditionalFormatting sqref="D114:V114 X114">
    <cfRule type="containsBlanks" dxfId="68" priority="66">
      <formula>LEN(TRIM(D114))=0</formula>
    </cfRule>
  </conditionalFormatting>
  <conditionalFormatting sqref="W114">
    <cfRule type="containsBlanks" dxfId="67" priority="65">
      <formula>LEN(TRIM(W114))=0</formula>
    </cfRule>
  </conditionalFormatting>
  <conditionalFormatting sqref="Y114 AA114">
    <cfRule type="containsBlanks" dxfId="66" priority="64">
      <formula>LEN(TRIM(Y114))=0</formula>
    </cfRule>
  </conditionalFormatting>
  <conditionalFormatting sqref="Z114">
    <cfRule type="containsBlanks" dxfId="65" priority="63">
      <formula>LEN(TRIM(Z114))=0</formula>
    </cfRule>
  </conditionalFormatting>
  <conditionalFormatting sqref="AC10 AC17 AC26 AC30 AC35 AC40 AB11:AD15 AB18:AD21 AB31:AD33 AB36:AD38 AB46:AD52 AB24:AD24">
    <cfRule type="containsBlanks" dxfId="64" priority="62">
      <formula>LEN(TRIM(AB10))=0</formula>
    </cfRule>
  </conditionalFormatting>
  <conditionalFormatting sqref="AB10 AB17 AB26 AB30 AB35 AB40 AD10 AD17 AD26 AD30 AD35 AD40">
    <cfRule type="containsBlanks" dxfId="63" priority="61">
      <formula>LEN(TRIM(AB10))=0</formula>
    </cfRule>
  </conditionalFormatting>
  <conditionalFormatting sqref="AB16:AD16 AB25:AD25 AB23:AD23 AB34:AD34 AB39:AD39">
    <cfRule type="containsBlanks" dxfId="62" priority="60">
      <formula>LEN(TRIM(AB16))=0</formula>
    </cfRule>
  </conditionalFormatting>
  <conditionalFormatting sqref="AF10 AF17 AF26 AF30 AF35 AF40 AE11:AG15 AE18:AG21 AE31:AG33 AE36:AG38 AE46:AG52 AE24:AG24">
    <cfRule type="containsBlanks" dxfId="61" priority="59">
      <formula>LEN(TRIM(AE10))=0</formula>
    </cfRule>
  </conditionalFormatting>
  <conditionalFormatting sqref="AE10 AE17 AE26 AE30 AE35 AE40 AG10 AG17 AG26 AG30 AG35 AG40">
    <cfRule type="containsBlanks" dxfId="60" priority="58">
      <formula>LEN(TRIM(AE10))=0</formula>
    </cfRule>
  </conditionalFormatting>
  <conditionalFormatting sqref="AE16:AG16 AE25:AG25 AE23:AG23 AE34:AG34 AE39:AG39">
    <cfRule type="containsBlanks" dxfId="59" priority="57">
      <formula>LEN(TRIM(AE16))=0</formula>
    </cfRule>
  </conditionalFormatting>
  <conditionalFormatting sqref="AI10 AI17 AI26 AI30 AI35 AI40 AH11:AJ15 AH18:AJ21 AH31:AJ33 AH36:AJ38 AH46:AJ52 AH24:AJ24">
    <cfRule type="containsBlanks" dxfId="58" priority="56">
      <formula>LEN(TRIM(AH10))=0</formula>
    </cfRule>
  </conditionalFormatting>
  <conditionalFormatting sqref="AH10 AH17 AH26 AH30 AH35 AH40 AJ10 AJ17 AJ26 AJ30 AJ35 AJ40">
    <cfRule type="containsBlanks" dxfId="57" priority="55">
      <formula>LEN(TRIM(AH10))=0</formula>
    </cfRule>
  </conditionalFormatting>
  <conditionalFormatting sqref="AH16:AJ16 AH25:AJ25 AH23:AJ23 AH34:AJ34 AH39:AJ39">
    <cfRule type="containsBlanks" dxfId="56" priority="54">
      <formula>LEN(TRIM(AH16))=0</formula>
    </cfRule>
  </conditionalFormatting>
  <conditionalFormatting sqref="AL10 AL17 AL26 AL30 AL35 AL40 AK11:AM15 AK18:AM21 AK31:AM33 AK36:AM38 AK46:AM52 AK24:AM24">
    <cfRule type="containsBlanks" dxfId="55" priority="53">
      <formula>LEN(TRIM(AK10))=0</formula>
    </cfRule>
  </conditionalFormatting>
  <conditionalFormatting sqref="AK10 AK17 AK26 AK30 AK35 AK40 AM10 AM17 AM26 AM30 AM35 AM40">
    <cfRule type="containsBlanks" dxfId="54" priority="52">
      <formula>LEN(TRIM(AK10))=0</formula>
    </cfRule>
  </conditionalFormatting>
  <conditionalFormatting sqref="AK16:AM16 AK25:AM25 AK23:AM23 AK34:AM34 AK39:AM39">
    <cfRule type="containsBlanks" dxfId="53" priority="51">
      <formula>LEN(TRIM(AK16))=0</formula>
    </cfRule>
  </conditionalFormatting>
  <conditionalFormatting sqref="AB54:AB69 AD54:AD69">
    <cfRule type="containsBlanks" dxfId="52" priority="50">
      <formula>LEN(TRIM(AB54))=0</formula>
    </cfRule>
  </conditionalFormatting>
  <conditionalFormatting sqref="AC54:AC69">
    <cfRule type="containsBlanks" dxfId="51" priority="49">
      <formula>LEN(TRIM(AC54))=0</formula>
    </cfRule>
  </conditionalFormatting>
  <conditionalFormatting sqref="AD70:AD71 AB70:AB71">
    <cfRule type="containsBlanks" dxfId="50" priority="48">
      <formula>LEN(TRIM(AB70))=0</formula>
    </cfRule>
  </conditionalFormatting>
  <conditionalFormatting sqref="AC70:AC71">
    <cfRule type="containsBlanks" dxfId="49" priority="47">
      <formula>LEN(TRIM(AC70))=0</formula>
    </cfRule>
  </conditionalFormatting>
  <conditionalFormatting sqref="AE54:AE69 AG54:AG69">
    <cfRule type="containsBlanks" dxfId="48" priority="46">
      <formula>LEN(TRIM(AE54))=0</formula>
    </cfRule>
  </conditionalFormatting>
  <conditionalFormatting sqref="AF54:AF69">
    <cfRule type="containsBlanks" dxfId="47" priority="45">
      <formula>LEN(TRIM(AF54))=0</formula>
    </cfRule>
  </conditionalFormatting>
  <conditionalFormatting sqref="AG70:AG71 AE70:AE71">
    <cfRule type="containsBlanks" dxfId="46" priority="44">
      <formula>LEN(TRIM(AE70))=0</formula>
    </cfRule>
  </conditionalFormatting>
  <conditionalFormatting sqref="AF70:AF71">
    <cfRule type="containsBlanks" dxfId="45" priority="43">
      <formula>LEN(TRIM(AF70))=0</formula>
    </cfRule>
  </conditionalFormatting>
  <conditionalFormatting sqref="AH54:AH69 AJ54:AJ69">
    <cfRule type="containsBlanks" dxfId="44" priority="42">
      <formula>LEN(TRIM(AH54))=0</formula>
    </cfRule>
  </conditionalFormatting>
  <conditionalFormatting sqref="AI54:AI69">
    <cfRule type="containsBlanks" dxfId="43" priority="41">
      <formula>LEN(TRIM(AI54))=0</formula>
    </cfRule>
  </conditionalFormatting>
  <conditionalFormatting sqref="AJ70:AJ71 AH70:AH71">
    <cfRule type="containsBlanks" dxfId="42" priority="40">
      <formula>LEN(TRIM(AH70))=0</formula>
    </cfRule>
  </conditionalFormatting>
  <conditionalFormatting sqref="AI70:AI71">
    <cfRule type="containsBlanks" dxfId="41" priority="39">
      <formula>LEN(TRIM(AI70))=0</formula>
    </cfRule>
  </conditionalFormatting>
  <conditionalFormatting sqref="AK54:AK69 AM54:AM69">
    <cfRule type="containsBlanks" dxfId="40" priority="38">
      <formula>LEN(TRIM(AK54))=0</formula>
    </cfRule>
  </conditionalFormatting>
  <conditionalFormatting sqref="AL54:AL69">
    <cfRule type="containsBlanks" dxfId="39" priority="37">
      <formula>LEN(TRIM(AL54))=0</formula>
    </cfRule>
  </conditionalFormatting>
  <conditionalFormatting sqref="AM70:AM71 AK70:AK71">
    <cfRule type="containsBlanks" dxfId="38" priority="36">
      <formula>LEN(TRIM(AK70))=0</formula>
    </cfRule>
  </conditionalFormatting>
  <conditionalFormatting sqref="AL70:AL71">
    <cfRule type="containsBlanks" dxfId="37" priority="35">
      <formula>LEN(TRIM(AL70))=0</formula>
    </cfRule>
  </conditionalFormatting>
  <conditionalFormatting sqref="AB80:AD85">
    <cfRule type="containsBlanks" dxfId="36" priority="34">
      <formula>LEN(TRIM(AB80))=0</formula>
    </cfRule>
  </conditionalFormatting>
  <conditionalFormatting sqref="AE80:AG85">
    <cfRule type="containsBlanks" dxfId="35" priority="33">
      <formula>LEN(TRIM(AE80))=0</formula>
    </cfRule>
  </conditionalFormatting>
  <conditionalFormatting sqref="AH80:AJ85">
    <cfRule type="containsBlanks" dxfId="34" priority="32">
      <formula>LEN(TRIM(AH80))=0</formula>
    </cfRule>
  </conditionalFormatting>
  <conditionalFormatting sqref="AK80:AM85">
    <cfRule type="containsBlanks" dxfId="33" priority="31">
      <formula>LEN(TRIM(AK80))=0</formula>
    </cfRule>
  </conditionalFormatting>
  <conditionalFormatting sqref="AB87:AB88 AD87:AD88">
    <cfRule type="containsBlanks" dxfId="32" priority="30">
      <formula>LEN(TRIM(AB87))=0</formula>
    </cfRule>
  </conditionalFormatting>
  <conditionalFormatting sqref="AC87:AC88">
    <cfRule type="containsBlanks" dxfId="31" priority="29">
      <formula>LEN(TRIM(AC87))=0</formula>
    </cfRule>
  </conditionalFormatting>
  <conditionalFormatting sqref="AE87:AE88 AG87:AG88">
    <cfRule type="containsBlanks" dxfId="30" priority="28">
      <formula>LEN(TRIM(AE87))=0</formula>
    </cfRule>
  </conditionalFormatting>
  <conditionalFormatting sqref="AF87:AF88">
    <cfRule type="containsBlanks" dxfId="29" priority="27">
      <formula>LEN(TRIM(AF87))=0</formula>
    </cfRule>
  </conditionalFormatting>
  <conditionalFormatting sqref="AH87:AH88 AJ87:AJ88">
    <cfRule type="containsBlanks" dxfId="28" priority="26">
      <formula>LEN(TRIM(AH87))=0</formula>
    </cfRule>
  </conditionalFormatting>
  <conditionalFormatting sqref="AI87:AI88">
    <cfRule type="containsBlanks" dxfId="27" priority="25">
      <formula>LEN(TRIM(AI87))=0</formula>
    </cfRule>
  </conditionalFormatting>
  <conditionalFormatting sqref="AK87:AK88 AM87:AM88">
    <cfRule type="containsBlanks" dxfId="26" priority="24">
      <formula>LEN(TRIM(AK87))=0</formula>
    </cfRule>
  </conditionalFormatting>
  <conditionalFormatting sqref="AL87:AL88">
    <cfRule type="containsBlanks" dxfId="25" priority="23">
      <formula>LEN(TRIM(AL87))=0</formula>
    </cfRule>
  </conditionalFormatting>
  <conditionalFormatting sqref="AD90:AD101 AB90:AB101">
    <cfRule type="containsBlanks" dxfId="24" priority="22">
      <formula>LEN(TRIM(AB90))=0</formula>
    </cfRule>
  </conditionalFormatting>
  <conditionalFormatting sqref="AC90:AC101">
    <cfRule type="containsBlanks" dxfId="23" priority="21">
      <formula>LEN(TRIM(AC90))=0</formula>
    </cfRule>
  </conditionalFormatting>
  <conditionalFormatting sqref="AG90:AG101 AE90:AE101">
    <cfRule type="containsBlanks" dxfId="22" priority="20">
      <formula>LEN(TRIM(AE90))=0</formula>
    </cfRule>
  </conditionalFormatting>
  <conditionalFormatting sqref="AF90:AF101">
    <cfRule type="containsBlanks" dxfId="21" priority="19">
      <formula>LEN(TRIM(AF90))=0</formula>
    </cfRule>
  </conditionalFormatting>
  <conditionalFormatting sqref="AJ90:AJ101 AH90:AH101">
    <cfRule type="containsBlanks" dxfId="20" priority="18">
      <formula>LEN(TRIM(AH90))=0</formula>
    </cfRule>
  </conditionalFormatting>
  <conditionalFormatting sqref="AI90:AI101">
    <cfRule type="containsBlanks" dxfId="19" priority="17">
      <formula>LEN(TRIM(AI90))=0</formula>
    </cfRule>
  </conditionalFormatting>
  <conditionalFormatting sqref="AM90:AM101 AK90:AK101">
    <cfRule type="containsBlanks" dxfId="18" priority="16">
      <formula>LEN(TRIM(AK90))=0</formula>
    </cfRule>
  </conditionalFormatting>
  <conditionalFormatting sqref="AL90:AL101">
    <cfRule type="containsBlanks" dxfId="17" priority="15">
      <formula>LEN(TRIM(AL90))=0</formula>
    </cfRule>
  </conditionalFormatting>
  <conditionalFormatting sqref="N39:N40 N18:N37">
    <cfRule type="containsBlanks" dxfId="16" priority="14">
      <formula>LEN(TRIM(N18))=0</formula>
    </cfRule>
  </conditionalFormatting>
  <conditionalFormatting sqref="N38">
    <cfRule type="containsBlanks" dxfId="15" priority="13">
      <formula>LEN(TRIM(N38))=0</formula>
    </cfRule>
  </conditionalFormatting>
  <conditionalFormatting sqref="N54:N56">
    <cfRule type="containsBlanks" dxfId="14" priority="12">
      <formula>LEN(TRIM(N54))=0</formula>
    </cfRule>
  </conditionalFormatting>
  <conditionalFormatting sqref="N65:N68">
    <cfRule type="containsBlanks" dxfId="13" priority="11">
      <formula>LEN(TRIM(N65))=0</formula>
    </cfRule>
  </conditionalFormatting>
  <conditionalFormatting sqref="M25:M27">
    <cfRule type="containsBlanks" dxfId="12" priority="10">
      <formula>LEN(TRIM(M25))=0</formula>
    </cfRule>
  </conditionalFormatting>
  <conditionalFormatting sqref="H60:H63">
    <cfRule type="containsBlanks" dxfId="11" priority="9">
      <formula>LEN(TRIM(H60))=0</formula>
    </cfRule>
  </conditionalFormatting>
  <conditionalFormatting sqref="K60:K63">
    <cfRule type="containsBlanks" dxfId="10" priority="8">
      <formula>LEN(TRIM(K60))=0</formula>
    </cfRule>
  </conditionalFormatting>
  <conditionalFormatting sqref="N60:N63">
    <cfRule type="containsBlanks" dxfId="9" priority="7">
      <formula>LEN(TRIM(N60))=0</formula>
    </cfRule>
  </conditionalFormatting>
  <conditionalFormatting sqref="Q60:Q63">
    <cfRule type="containsBlanks" dxfId="8" priority="6">
      <formula>LEN(TRIM(Q60))=0</formula>
    </cfRule>
  </conditionalFormatting>
  <conditionalFormatting sqref="T60:T63">
    <cfRule type="containsBlanks" dxfId="7" priority="5">
      <formula>LEN(TRIM(T60))=0</formula>
    </cfRule>
  </conditionalFormatting>
  <conditionalFormatting sqref="W60:W63">
    <cfRule type="containsBlanks" dxfId="6" priority="4">
      <formula>LEN(TRIM(W60))=0</formula>
    </cfRule>
  </conditionalFormatting>
  <conditionalFormatting sqref="V99:X101">
    <cfRule type="containsBlanks" dxfId="5" priority="3">
      <formula>LEN(TRIM(V99))=0</formula>
    </cfRule>
  </conditionalFormatting>
  <conditionalFormatting sqref="AN64 AP64 AR64">
    <cfRule type="containsBlanks" dxfId="4" priority="2">
      <formula>LEN(TRIM(AN64))=0</formula>
    </cfRule>
  </conditionalFormatting>
  <conditionalFormatting sqref="AQ64 AS64">
    <cfRule type="containsBlanks" dxfId="2" priority="1">
      <formula>LEN(TRIM(AQ64))=0</formula>
    </cfRule>
  </conditionalFormatting>
  <printOptions horizontalCentered="1"/>
  <pageMargins left="0.59055118110236227" right="0.15748031496062992" top="0.39370078740157483" bottom="0.39370078740157483" header="0" footer="0"/>
  <pageSetup paperSize="41" scale="41" orientation="portrait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General _ D) E) F)</vt:lpstr>
      <vt:lpstr>'General _ D) E) F)'!Área_de_impresión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DIAZ</dc:creator>
  <cp:keywords>JEPJEMorelos</cp:keywords>
  <cp:lastModifiedBy>CRISTIAN DIAZ</cp:lastModifiedBy>
  <dcterms:created xsi:type="dcterms:W3CDTF">2021-08-17T17:37:04Z</dcterms:created>
  <dcterms:modified xsi:type="dcterms:W3CDTF">2021-08-17T18:22:54Z</dcterms:modified>
</cp:coreProperties>
</file>