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39" i="1" l="1"/>
  <c r="F39" i="1"/>
  <c r="E39" i="1"/>
  <c r="H38" i="1"/>
  <c r="L34" i="1"/>
  <c r="J33" i="1"/>
  <c r="L33" i="1" s="1"/>
  <c r="G33" i="1"/>
  <c r="G32" i="1"/>
  <c r="J32" i="1" s="1"/>
  <c r="L32" i="1" s="1"/>
  <c r="G31" i="1"/>
  <c r="J31" i="1" s="1"/>
  <c r="L31" i="1" s="1"/>
  <c r="I30" i="1"/>
  <c r="H30" i="1"/>
  <c r="G30" i="1"/>
  <c r="J30" i="1" s="1"/>
  <c r="L30" i="1" s="1"/>
  <c r="F30" i="1"/>
  <c r="E30" i="1"/>
  <c r="J29" i="1"/>
  <c r="L29" i="1" s="1"/>
  <c r="G29" i="1"/>
  <c r="G28" i="1"/>
  <c r="J28" i="1" s="1"/>
  <c r="L28" i="1" s="1"/>
  <c r="G27" i="1"/>
  <c r="J27" i="1" s="1"/>
  <c r="L27" i="1" s="1"/>
  <c r="I26" i="1"/>
  <c r="H26" i="1"/>
  <c r="G26" i="1"/>
  <c r="J26" i="1" s="1"/>
  <c r="L26" i="1" s="1"/>
  <c r="F26" i="1"/>
  <c r="E26" i="1"/>
  <c r="J25" i="1"/>
  <c r="L25" i="1" s="1"/>
  <c r="G25" i="1"/>
  <c r="G24" i="1"/>
  <c r="J24" i="1" s="1"/>
  <c r="L24" i="1" s="1"/>
  <c r="I23" i="1"/>
  <c r="H23" i="1"/>
  <c r="H39" i="1" s="1"/>
  <c r="F23" i="1"/>
  <c r="E23" i="1"/>
  <c r="G23" i="1" s="1"/>
  <c r="L22" i="1"/>
  <c r="G21" i="1"/>
  <c r="J21" i="1" s="1"/>
  <c r="L21" i="1" s="1"/>
  <c r="G20" i="1"/>
  <c r="J20" i="1" s="1"/>
  <c r="L20" i="1" s="1"/>
  <c r="J19" i="1"/>
  <c r="L19" i="1" s="1"/>
  <c r="G19" i="1"/>
  <c r="I18" i="1"/>
  <c r="H18" i="1"/>
  <c r="F18" i="1"/>
  <c r="E18" i="1"/>
  <c r="G18" i="1" s="1"/>
  <c r="J18" i="1" s="1"/>
  <c r="L18" i="1" s="1"/>
  <c r="G17" i="1"/>
  <c r="J17" i="1" s="1"/>
  <c r="L17" i="1" s="1"/>
  <c r="G16" i="1"/>
  <c r="J16" i="1" s="1"/>
  <c r="L16" i="1" s="1"/>
  <c r="J15" i="1"/>
  <c r="L15" i="1" s="1"/>
  <c r="G15" i="1"/>
  <c r="I14" i="1"/>
  <c r="I11" i="1" s="1"/>
  <c r="H14" i="1"/>
  <c r="F14" i="1"/>
  <c r="E14" i="1"/>
  <c r="E11" i="1" s="1"/>
  <c r="G13" i="1"/>
  <c r="J13" i="1" s="1"/>
  <c r="L13" i="1" s="1"/>
  <c r="G12" i="1"/>
  <c r="J12" i="1" s="1"/>
  <c r="L12" i="1" s="1"/>
  <c r="H11" i="1"/>
  <c r="H35" i="1" s="1"/>
  <c r="F11" i="1"/>
  <c r="F38" i="1" s="1"/>
  <c r="A6" i="1"/>
  <c r="A5" i="1"/>
  <c r="A3" i="1"/>
  <c r="A2" i="1"/>
  <c r="I35" i="1" l="1"/>
  <c r="I38" i="1"/>
  <c r="E35" i="1"/>
  <c r="E38" i="1"/>
  <c r="G11" i="1"/>
  <c r="G39" i="1"/>
  <c r="J23" i="1"/>
  <c r="F35" i="1"/>
  <c r="G14" i="1"/>
  <c r="J14" i="1" s="1"/>
  <c r="L14" i="1" s="1"/>
  <c r="G38" i="1" l="1"/>
  <c r="J11" i="1"/>
  <c r="L23" i="1"/>
  <c r="J39" i="1"/>
  <c r="G35" i="1"/>
  <c r="J35" i="1" s="1"/>
  <c r="L35" i="1" s="1"/>
  <c r="J38" i="1" l="1"/>
  <c r="L11" i="1"/>
</calcChain>
</file>

<file path=xl/sharedStrings.xml><?xml version="1.0" encoding="utf-8"?>
<sst xmlns="http://schemas.openxmlformats.org/spreadsheetml/2006/main" count="33" uniqueCount="23">
  <si>
    <t>Cuenta Pública Anual 2021</t>
  </si>
  <si>
    <t>Clasificación de Servicios Personales por Categoría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</si>
  <si>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</si>
  <si>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</si>
  <si>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</si>
  <si>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</si>
  <si>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</si>
  <si>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</si>
  <si>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</si>
  <si>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</si>
  <si>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Gasto No Etiquetado</t>
  </si>
  <si>
    <t>Personal Administrativo y de Servicio Público</t>
  </si>
  <si>
    <t>Magisterio</t>
  </si>
  <si>
    <t>Servicios de Salud</t>
  </si>
  <si>
    <t>Personal Administrativo</t>
  </si>
  <si>
    <t>Personal Médico, Paramédico y afín</t>
  </si>
  <si>
    <t>Seguridad Pública</t>
  </si>
  <si>
    <t>Gastos Asociados a la Implementación de Nuevas Leyes Fed. o Reformas a las Mismas</t>
  </si>
  <si>
    <t>Nombre del Programa o Ley 1</t>
  </si>
  <si>
    <t>Nombre del Programa o Ley 2</t>
  </si>
  <si>
    <t>Sentencias Laborales Definitivas</t>
  </si>
  <si>
    <t>Gasto Etiquetado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</si>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</sst>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8"/>
      <color theme="1"/>
      <name val="Arial"/>
      <family val="2"/>
    </font>
    <font>
      <b/>
      <sz val="8"/>
      <name val="Trebuchet MS"/>
      <family val="2"/>
    </font>
    <font>
      <sz val="8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sz val="8"/>
      <color rgb="FFFF0000"/>
      <name val="Trebuchet MS"/>
      <family val="2"/>
    </font>
    <font>
      <b/>
      <i/>
      <sz val="8"/>
      <color theme="1"/>
      <name val="Trebuchet MS"/>
      <family val="2"/>
    </font>
    <font>
      <b/>
      <i/>
      <sz val="8"/>
      <name val="Trebuchet MS"/>
      <family val="2"/>
    </font>
    <font>
      <sz val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justify" vertical="center" wrapText="1"/>
    </xf>
    <xf numFmtId="0" fontId="2" fillId="2" borderId="13" xfId="0" applyFont="1" applyFill="1" applyBorder="1" applyAlignment="1" applyProtection="1">
      <alignment horizontal="justify" vertical="center" wrapText="1"/>
    </xf>
    <xf numFmtId="0" fontId="2" fillId="2" borderId="14" xfId="0" applyFont="1" applyFill="1" applyBorder="1" applyAlignment="1" applyProtection="1">
      <alignment horizontal="justify" vertical="center" wrapText="1"/>
    </xf>
    <xf numFmtId="0" fontId="2" fillId="2" borderId="15" xfId="0" applyFont="1" applyFill="1" applyBorder="1" applyAlignment="1" applyProtection="1">
      <alignment horizontal="justify" vertic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/>
    <xf numFmtId="0" fontId="2" fillId="2" borderId="0" xfId="0" applyFont="1" applyFill="1" applyProtection="1"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vertical="center"/>
    </xf>
    <xf numFmtId="0" fontId="6" fillId="2" borderId="17" xfId="0" applyFont="1" applyFill="1" applyBorder="1" applyAlignment="1" applyProtection="1">
      <alignment vertical="center"/>
    </xf>
    <xf numFmtId="164" fontId="6" fillId="2" borderId="18" xfId="0" applyNumberFormat="1" applyFont="1" applyFill="1" applyBorder="1" applyAlignment="1" applyProtection="1">
      <alignment horizontal="right" vertical="center"/>
    </xf>
    <xf numFmtId="164" fontId="6" fillId="2" borderId="19" xfId="0" applyNumberFormat="1" applyFont="1" applyFill="1" applyBorder="1" applyAlignment="1" applyProtection="1">
      <alignment horizontal="right" vertical="center"/>
    </xf>
    <xf numFmtId="164" fontId="6" fillId="2" borderId="20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2" borderId="16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  <protection locked="0"/>
    </xf>
    <xf numFmtId="164" fontId="8" fillId="2" borderId="21" xfId="0" applyNumberFormat="1" applyFont="1" applyFill="1" applyBorder="1" applyAlignment="1" applyProtection="1">
      <alignment horizontal="right" vertical="center"/>
    </xf>
    <xf numFmtId="164" fontId="8" fillId="2" borderId="22" xfId="0" applyNumberFormat="1" applyFont="1" applyFill="1" applyBorder="1" applyAlignment="1" applyProtection="1">
      <alignment horizontal="right" vertical="center"/>
    </xf>
    <xf numFmtId="164" fontId="8" fillId="2" borderId="2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  <protection locked="0"/>
    </xf>
    <xf numFmtId="164" fontId="9" fillId="2" borderId="21" xfId="1" applyNumberFormat="1" applyFont="1" applyFill="1" applyBorder="1" applyAlignment="1" applyProtection="1">
      <alignment horizontal="right" vertical="center"/>
      <protection locked="0"/>
    </xf>
    <xf numFmtId="164" fontId="9" fillId="2" borderId="21" xfId="1" applyNumberFormat="1" applyFont="1" applyFill="1" applyBorder="1" applyAlignment="1" applyProtection="1">
      <alignment horizontal="right" vertical="center"/>
    </xf>
    <xf numFmtId="164" fontId="9" fillId="2" borderId="22" xfId="1" applyNumberFormat="1" applyFont="1" applyFill="1" applyBorder="1" applyAlignment="1" applyProtection="1">
      <alignment horizontal="right" vertical="center"/>
    </xf>
    <xf numFmtId="164" fontId="9" fillId="2" borderId="20" xfId="1" applyNumberFormat="1" applyFont="1" applyFill="1" applyBorder="1" applyAlignment="1" applyProtection="1">
      <alignment horizontal="right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/>
    </xf>
    <xf numFmtId="164" fontId="10" fillId="2" borderId="21" xfId="1" applyNumberFormat="1" applyFont="1" applyFill="1" applyBorder="1" applyAlignment="1" applyProtection="1">
      <alignment horizontal="right" vertical="center"/>
      <protection locked="0"/>
    </xf>
    <xf numFmtId="164" fontId="10" fillId="2" borderId="21" xfId="1" applyNumberFormat="1" applyFont="1" applyFill="1" applyBorder="1" applyAlignment="1" applyProtection="1">
      <alignment horizontal="right" vertical="center"/>
    </xf>
    <xf numFmtId="164" fontId="10" fillId="2" borderId="22" xfId="1" applyNumberFormat="1" applyFont="1" applyFill="1" applyBorder="1" applyAlignment="1" applyProtection="1">
      <alignment horizontal="right" vertical="center"/>
    </xf>
    <xf numFmtId="164" fontId="10" fillId="2" borderId="20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23" xfId="0" applyFont="1" applyFill="1" applyBorder="1" applyAlignment="1" applyProtection="1">
      <alignment horizontal="left" vertical="center" wrapText="1"/>
    </xf>
    <xf numFmtId="164" fontId="9" fillId="2" borderId="21" xfId="1" applyNumberFormat="1" applyFont="1" applyFill="1" applyBorder="1" applyAlignment="1" applyProtection="1">
      <alignment horizontal="right" vertical="center" wrapText="1"/>
    </xf>
    <xf numFmtId="164" fontId="9" fillId="2" borderId="22" xfId="1" applyNumberFormat="1" applyFont="1" applyFill="1" applyBorder="1" applyAlignment="1" applyProtection="1">
      <alignment horizontal="right" vertical="center" wrapText="1"/>
    </xf>
    <xf numFmtId="164" fontId="9" fillId="2" borderId="20" xfId="1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6" fillId="2" borderId="16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164" fontId="6" fillId="2" borderId="21" xfId="0" applyNumberFormat="1" applyFont="1" applyFill="1" applyBorder="1" applyAlignment="1" applyProtection="1">
      <alignment horizontal="right" vertical="top" wrapText="1"/>
    </xf>
    <xf numFmtId="164" fontId="6" fillId="2" borderId="22" xfId="0" applyNumberFormat="1" applyFont="1" applyFill="1" applyBorder="1" applyAlignment="1" applyProtection="1">
      <alignment horizontal="right" vertical="top" wrapText="1"/>
    </xf>
    <xf numFmtId="164" fontId="6" fillId="2" borderId="20" xfId="0" applyNumberFormat="1" applyFont="1" applyFill="1" applyBorder="1" applyAlignment="1" applyProtection="1">
      <alignment horizontal="right" vertical="top" wrapText="1"/>
    </xf>
    <xf numFmtId="0" fontId="6" fillId="0" borderId="0" xfId="0" applyFont="1" applyAlignment="1" applyProtection="1">
      <alignment vertical="top"/>
      <protection locked="0"/>
    </xf>
    <xf numFmtId="0" fontId="2" fillId="2" borderId="16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justify" vertical="top"/>
    </xf>
    <xf numFmtId="164" fontId="10" fillId="2" borderId="21" xfId="1" applyNumberFormat="1" applyFont="1" applyFill="1" applyBorder="1" applyAlignment="1" applyProtection="1">
      <alignment horizontal="right" vertical="top"/>
    </xf>
    <xf numFmtId="164" fontId="10" fillId="2" borderId="22" xfId="1" applyNumberFormat="1" applyFont="1" applyFill="1" applyBorder="1" applyAlignment="1" applyProtection="1">
      <alignment horizontal="right" vertical="top"/>
    </xf>
    <xf numFmtId="164" fontId="10" fillId="2" borderId="20" xfId="1" applyNumberFormat="1" applyFont="1" applyFill="1" applyBorder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6" fillId="2" borderId="11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164" fontId="4" fillId="2" borderId="13" xfId="1" applyNumberFormat="1" applyFont="1" applyFill="1" applyBorder="1" applyAlignment="1" applyProtection="1">
      <alignment horizontal="right" vertical="center"/>
    </xf>
    <xf numFmtId="164" fontId="4" fillId="2" borderId="14" xfId="1" applyNumberFormat="1" applyFont="1" applyFill="1" applyBorder="1" applyAlignment="1" applyProtection="1">
      <alignment horizontal="right" vertical="center"/>
    </xf>
    <xf numFmtId="164" fontId="4" fillId="2" borderId="15" xfId="1" applyNumberFormat="1" applyFont="1" applyFill="1" applyBorder="1" applyAlignment="1" applyProtection="1">
      <alignment horizontal="right" vertical="center"/>
    </xf>
    <xf numFmtId="0" fontId="6" fillId="2" borderId="2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vertical="center"/>
    </xf>
    <xf numFmtId="164" fontId="6" fillId="2" borderId="26" xfId="0" applyNumberFormat="1" applyFont="1" applyFill="1" applyBorder="1" applyAlignment="1" applyProtection="1">
      <alignment horizontal="right" vertical="center"/>
    </xf>
    <xf numFmtId="164" fontId="6" fillId="2" borderId="27" xfId="0" applyNumberFormat="1" applyFont="1" applyFill="1" applyBorder="1" applyAlignment="1" applyProtection="1">
      <alignment horizontal="right" vertical="center"/>
    </xf>
    <xf numFmtId="164" fontId="6" fillId="2" borderId="28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571499</xdr:colOff>
      <xdr:row>0</xdr:row>
      <xdr:rowOff>158297</xdr:rowOff>
    </xdr:from>
    <xdr:to>
      <xdr:col>3</xdr:col>
      <xdr:colOff>1371598</xdr:colOff>
      <xdr:row>6</xdr:row>
      <xdr:rowOff>62763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23924" y="158297"/>
          <a:ext cx="800099" cy="933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XFILES\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1 ESF-LDF"/>
      <sheetName val="AUT ECSF"/>
      <sheetName val="PT_ESF_ECSF"/>
      <sheetName val="EAA"/>
      <sheetName val="AUT EADP"/>
      <sheetName val="IADP-LDF"/>
      <sheetName val="3 IAO-LDF"/>
      <sheetName val="AUT EVHP"/>
      <sheetName val="EFE"/>
      <sheetName val="CONCILIACIÓN INGRESOS"/>
      <sheetName val="CONCILIACIÓN EGRESOS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2">
          <cell r="A2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5">
          <cell r="A5" t="str">
            <v>(Pesos)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Del 1 de enero al 31 de diciembre de 2021</v>
          </cell>
        </row>
      </sheetData>
      <sheetData sheetId="14"/>
      <sheetData sheetId="15"/>
      <sheetData sheetId="16"/>
      <sheetData sheetId="17">
        <row r="3">
          <cell r="A3" t="str">
            <v>Estado Analítico del Ejercicio del Presupuesto de Egresos Detallado - LDF</v>
          </cell>
        </row>
        <row r="12">
          <cell r="E12">
            <v>391460031</v>
          </cell>
          <cell r="F12">
            <v>92679809</v>
          </cell>
          <cell r="G12">
            <v>484139840</v>
          </cell>
          <cell r="H12">
            <v>484139840</v>
          </cell>
          <cell r="I12">
            <v>454098115</v>
          </cell>
          <cell r="J12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F17" sqref="F17"/>
    </sheetView>
  </sheetViews>
  <sheetFormatPr baseColWidth="10" defaultColWidth="11.42578125" defaultRowHeight="11.25" x14ac:dyDescent="0.2"/>
  <cols>
    <col min="1" max="1" width="2.140625" style="7" customWidth="1"/>
    <col min="2" max="3" width="1.5703125" style="7" customWidth="1"/>
    <col min="4" max="4" width="55.28515625" style="8" customWidth="1"/>
    <col min="5" max="5" width="12.42578125" style="8" customWidth="1"/>
    <col min="6" max="6" width="14" style="8" customWidth="1"/>
    <col min="7" max="7" width="13.42578125" style="8" customWidth="1"/>
    <col min="8" max="8" width="13" style="8" customWidth="1"/>
    <col min="9" max="9" width="13.140625" style="8" customWidth="1"/>
    <col min="10" max="10" width="11" style="8" bestFit="1" customWidth="1"/>
    <col min="11" max="11" width="2.140625" style="8" customWidth="1"/>
    <col min="12" max="16384" width="11.42578125" style="10"/>
  </cols>
  <sheetData>
    <row r="1" spans="1:12" ht="13.5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s="11" customFormat="1" ht="13.5" x14ac:dyDescent="0.3">
      <c r="A2" s="9" t="str">
        <f>[1]EA!A2</f>
        <v>Tribunal Superior de Justicia del Estado de Morelos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s="11" customFormat="1" ht="13.5" x14ac:dyDescent="0.3">
      <c r="A3" s="9" t="str">
        <f>'[1]6A COG-LDF'!A3:K3</f>
        <v>Estado Analítico del Ejercicio del Presupuesto de Egresos Detallado - LDF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2" s="11" customFormat="1" ht="13.5" x14ac:dyDescent="0.3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s="11" customFormat="1" ht="13.5" x14ac:dyDescent="0.3">
      <c r="A5" s="9" t="str">
        <f>'[1]4 AUT BP-LDF'!A4:G4</f>
        <v>Del 1 de enero al 31 de diciembre de 2021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s="11" customFormat="1" ht="13.5" x14ac:dyDescent="0.3">
      <c r="A6" s="9" t="str">
        <f>[1]EAA!A5</f>
        <v>(Pesos)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s="13" customFormat="1" ht="14.25" thickBot="1" x14ac:dyDescent="0.3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s="19" customFormat="1" ht="14.25" thickTop="1" x14ac:dyDescent="0.3">
      <c r="A8" s="14" t="s">
        <v>2</v>
      </c>
      <c r="B8" s="15"/>
      <c r="C8" s="15"/>
      <c r="D8" s="15"/>
      <c r="E8" s="16" t="s">
        <v>3</v>
      </c>
      <c r="F8" s="16"/>
      <c r="G8" s="16"/>
      <c r="H8" s="16"/>
      <c r="I8" s="16"/>
      <c r="J8" s="17" t="s">
        <v>4</v>
      </c>
      <c r="K8" s="18"/>
    </row>
    <row r="9" spans="1:12" s="19" customFormat="1" ht="27" x14ac:dyDescent="0.3">
      <c r="A9" s="20"/>
      <c r="B9" s="21"/>
      <c r="C9" s="21"/>
      <c r="D9" s="21"/>
      <c r="E9" s="22" t="s">
        <v>5</v>
      </c>
      <c r="F9" s="22" t="s">
        <v>6</v>
      </c>
      <c r="G9" s="22" t="s">
        <v>7</v>
      </c>
      <c r="H9" s="22" t="s">
        <v>8</v>
      </c>
      <c r="I9" s="22" t="s">
        <v>9</v>
      </c>
      <c r="J9" s="23"/>
      <c r="K9" s="24"/>
    </row>
    <row r="10" spans="1:12" s="11" customFormat="1" ht="13.5" x14ac:dyDescent="0.3">
      <c r="A10" s="1"/>
      <c r="B10" s="2"/>
      <c r="C10" s="2"/>
      <c r="D10" s="3"/>
      <c r="E10" s="4"/>
      <c r="F10" s="4"/>
      <c r="G10" s="4"/>
      <c r="H10" s="4"/>
      <c r="I10" s="4"/>
      <c r="J10" s="5"/>
      <c r="K10" s="6"/>
    </row>
    <row r="11" spans="1:12" s="31" customFormat="1" ht="13.5" x14ac:dyDescent="0.25">
      <c r="A11" s="25"/>
      <c r="B11" s="26" t="s">
        <v>10</v>
      </c>
      <c r="C11" s="26"/>
      <c r="D11" s="26"/>
      <c r="E11" s="27">
        <f>E12+E13+E14+E17+E18+E21</f>
        <v>391460031</v>
      </c>
      <c r="F11" s="27">
        <f>F12+F13+F14+F17+F18+F21</f>
        <v>92679809</v>
      </c>
      <c r="G11" s="27">
        <f>E11+F11</f>
        <v>484139840</v>
      </c>
      <c r="H11" s="27">
        <f>H12+H13+H14+H17+H18+H21</f>
        <v>484139840</v>
      </c>
      <c r="I11" s="27">
        <f>I12+I13+I14+I17+I18+I21</f>
        <v>454098115</v>
      </c>
      <c r="J11" s="28">
        <f>G11-H11</f>
        <v>0</v>
      </c>
      <c r="K11" s="29"/>
      <c r="L11" s="30" t="str">
        <f t="shared" ref="L11:L34" si="0">IF(J11&lt;0,"SOBREGIRO","")</f>
        <v/>
      </c>
    </row>
    <row r="12" spans="1:12" s="39" customFormat="1" ht="13.5" x14ac:dyDescent="0.25">
      <c r="A12" s="32"/>
      <c r="B12" s="33"/>
      <c r="C12" s="34" t="s">
        <v>11</v>
      </c>
      <c r="D12" s="34"/>
      <c r="E12" s="35">
        <v>391460031</v>
      </c>
      <c r="F12" s="35">
        <v>92679809</v>
      </c>
      <c r="G12" s="36">
        <f t="shared" ref="G12:G20" si="1">E12+F12</f>
        <v>484139840</v>
      </c>
      <c r="H12" s="35">
        <v>484139840</v>
      </c>
      <c r="I12" s="35">
        <v>454098115</v>
      </c>
      <c r="J12" s="37">
        <f t="shared" ref="J12:J21" si="2">G12-H12</f>
        <v>0</v>
      </c>
      <c r="K12" s="38"/>
      <c r="L12" s="30" t="str">
        <f t="shared" si="0"/>
        <v/>
      </c>
    </row>
    <row r="13" spans="1:12" s="39" customFormat="1" ht="13.5" x14ac:dyDescent="0.25">
      <c r="A13" s="32"/>
      <c r="B13" s="33"/>
      <c r="C13" s="34" t="s">
        <v>12</v>
      </c>
      <c r="D13" s="34"/>
      <c r="E13" s="40">
        <v>0</v>
      </c>
      <c r="F13" s="40">
        <v>0</v>
      </c>
      <c r="G13" s="41">
        <f t="shared" si="1"/>
        <v>0</v>
      </c>
      <c r="H13" s="40">
        <v>0</v>
      </c>
      <c r="I13" s="40">
        <v>0</v>
      </c>
      <c r="J13" s="42">
        <f t="shared" si="2"/>
        <v>0</v>
      </c>
      <c r="K13" s="43"/>
      <c r="L13" s="30" t="str">
        <f t="shared" si="0"/>
        <v/>
      </c>
    </row>
    <row r="14" spans="1:12" s="39" customFormat="1" ht="13.5" x14ac:dyDescent="0.25">
      <c r="A14" s="32"/>
      <c r="B14" s="33"/>
      <c r="C14" s="34" t="s">
        <v>13</v>
      </c>
      <c r="D14" s="34"/>
      <c r="E14" s="41">
        <f>E15+E16</f>
        <v>0</v>
      </c>
      <c r="F14" s="41">
        <f>F15+F16</f>
        <v>0</v>
      </c>
      <c r="G14" s="41">
        <f>E14+F14</f>
        <v>0</v>
      </c>
      <c r="H14" s="41">
        <f>H15+H16</f>
        <v>0</v>
      </c>
      <c r="I14" s="41">
        <f>I15+I16</f>
        <v>0</v>
      </c>
      <c r="J14" s="42">
        <f t="shared" si="2"/>
        <v>0</v>
      </c>
      <c r="K14" s="43"/>
      <c r="L14" s="30" t="str">
        <f t="shared" si="0"/>
        <v/>
      </c>
    </row>
    <row r="15" spans="1:12" s="51" customFormat="1" ht="13.5" x14ac:dyDescent="0.25">
      <c r="A15" s="44"/>
      <c r="B15" s="45"/>
      <c r="C15" s="45"/>
      <c r="D15" s="46" t="s">
        <v>14</v>
      </c>
      <c r="E15" s="47">
        <v>0</v>
      </c>
      <c r="F15" s="47">
        <v>0</v>
      </c>
      <c r="G15" s="48">
        <f>E15+F15</f>
        <v>0</v>
      </c>
      <c r="H15" s="47">
        <v>0</v>
      </c>
      <c r="I15" s="47">
        <v>0</v>
      </c>
      <c r="J15" s="49">
        <f t="shared" si="2"/>
        <v>0</v>
      </c>
      <c r="K15" s="50"/>
      <c r="L15" s="30" t="str">
        <f t="shared" si="0"/>
        <v/>
      </c>
    </row>
    <row r="16" spans="1:12" s="51" customFormat="1" ht="13.5" x14ac:dyDescent="0.25">
      <c r="A16" s="44"/>
      <c r="B16" s="45"/>
      <c r="C16" s="45"/>
      <c r="D16" s="46" t="s">
        <v>15</v>
      </c>
      <c r="E16" s="47">
        <v>0</v>
      </c>
      <c r="F16" s="47">
        <v>0</v>
      </c>
      <c r="G16" s="48">
        <f>E16+F16</f>
        <v>0</v>
      </c>
      <c r="H16" s="47">
        <v>0</v>
      </c>
      <c r="I16" s="47">
        <v>0</v>
      </c>
      <c r="J16" s="49">
        <f t="shared" si="2"/>
        <v>0</v>
      </c>
      <c r="K16" s="50"/>
      <c r="L16" s="30" t="str">
        <f t="shared" si="0"/>
        <v/>
      </c>
    </row>
    <row r="17" spans="1:12" s="39" customFormat="1" ht="13.5" x14ac:dyDescent="0.25">
      <c r="A17" s="52"/>
      <c r="B17" s="53"/>
      <c r="C17" s="34" t="s">
        <v>16</v>
      </c>
      <c r="D17" s="34"/>
      <c r="E17" s="40">
        <v>0</v>
      </c>
      <c r="F17" s="40">
        <v>0</v>
      </c>
      <c r="G17" s="41">
        <f t="shared" si="1"/>
        <v>0</v>
      </c>
      <c r="H17" s="40">
        <v>0</v>
      </c>
      <c r="I17" s="40">
        <v>0</v>
      </c>
      <c r="J17" s="42">
        <f t="shared" si="2"/>
        <v>0</v>
      </c>
      <c r="K17" s="43"/>
      <c r="L17" s="30" t="str">
        <f t="shared" si="0"/>
        <v/>
      </c>
    </row>
    <row r="18" spans="1:12" s="61" customFormat="1" ht="13.5" x14ac:dyDescent="0.25">
      <c r="A18" s="54"/>
      <c r="B18" s="55"/>
      <c r="C18" s="56" t="s">
        <v>17</v>
      </c>
      <c r="D18" s="57"/>
      <c r="E18" s="58">
        <f>E19+E20</f>
        <v>0</v>
      </c>
      <c r="F18" s="58">
        <f>F19+F20</f>
        <v>0</v>
      </c>
      <c r="G18" s="58">
        <f>E18+F18</f>
        <v>0</v>
      </c>
      <c r="H18" s="58">
        <f>H19+H20</f>
        <v>0</v>
      </c>
      <c r="I18" s="58">
        <f>I19+I20</f>
        <v>0</v>
      </c>
      <c r="J18" s="59">
        <f t="shared" si="2"/>
        <v>0</v>
      </c>
      <c r="K18" s="60"/>
      <c r="L18" s="30" t="str">
        <f t="shared" si="0"/>
        <v/>
      </c>
    </row>
    <row r="19" spans="1:12" s="51" customFormat="1" ht="13.5" x14ac:dyDescent="0.25">
      <c r="A19" s="44"/>
      <c r="B19" s="45"/>
      <c r="C19" s="45"/>
      <c r="D19" s="46" t="s">
        <v>18</v>
      </c>
      <c r="E19" s="47">
        <v>0</v>
      </c>
      <c r="F19" s="47">
        <v>0</v>
      </c>
      <c r="G19" s="48">
        <f t="shared" si="1"/>
        <v>0</v>
      </c>
      <c r="H19" s="47">
        <v>0</v>
      </c>
      <c r="I19" s="47">
        <v>0</v>
      </c>
      <c r="J19" s="49">
        <f t="shared" si="2"/>
        <v>0</v>
      </c>
      <c r="K19" s="50"/>
      <c r="L19" s="30" t="str">
        <f t="shared" si="0"/>
        <v/>
      </c>
    </row>
    <row r="20" spans="1:12" s="51" customFormat="1" ht="13.5" x14ac:dyDescent="0.25">
      <c r="A20" s="44"/>
      <c r="B20" s="45"/>
      <c r="C20" s="45"/>
      <c r="D20" s="46" t="s">
        <v>19</v>
      </c>
      <c r="E20" s="47">
        <v>0</v>
      </c>
      <c r="F20" s="47">
        <v>0</v>
      </c>
      <c r="G20" s="48">
        <f t="shared" si="1"/>
        <v>0</v>
      </c>
      <c r="H20" s="47">
        <v>0</v>
      </c>
      <c r="I20" s="47">
        <v>0</v>
      </c>
      <c r="J20" s="49">
        <f t="shared" si="2"/>
        <v>0</v>
      </c>
      <c r="K20" s="50"/>
      <c r="L20" s="30" t="str">
        <f t="shared" si="0"/>
        <v/>
      </c>
    </row>
    <row r="21" spans="1:12" s="39" customFormat="1" ht="13.5" x14ac:dyDescent="0.25">
      <c r="A21" s="52"/>
      <c r="B21" s="53"/>
      <c r="C21" s="56" t="s">
        <v>20</v>
      </c>
      <c r="D21" s="56"/>
      <c r="E21" s="40">
        <v>0</v>
      </c>
      <c r="F21" s="40">
        <v>0</v>
      </c>
      <c r="G21" s="41">
        <f>E21+F21</f>
        <v>0</v>
      </c>
      <c r="H21" s="40">
        <v>0</v>
      </c>
      <c r="I21" s="40">
        <v>0</v>
      </c>
      <c r="J21" s="42">
        <f t="shared" si="2"/>
        <v>0</v>
      </c>
      <c r="K21" s="43"/>
      <c r="L21" s="30" t="str">
        <f t="shared" si="0"/>
        <v/>
      </c>
    </row>
    <row r="22" spans="1:12" s="67" customFormat="1" ht="13.5" x14ac:dyDescent="0.25">
      <c r="A22" s="62"/>
      <c r="B22" s="63"/>
      <c r="C22" s="63"/>
      <c r="D22" s="63"/>
      <c r="E22" s="64"/>
      <c r="F22" s="64"/>
      <c r="G22" s="64"/>
      <c r="H22" s="64"/>
      <c r="I22" s="64"/>
      <c r="J22" s="65"/>
      <c r="K22" s="66"/>
      <c r="L22" s="30" t="str">
        <f t="shared" si="0"/>
        <v/>
      </c>
    </row>
    <row r="23" spans="1:12" s="31" customFormat="1" ht="13.5" x14ac:dyDescent="0.25">
      <c r="A23" s="25"/>
      <c r="B23" s="26" t="s">
        <v>21</v>
      </c>
      <c r="C23" s="26"/>
      <c r="D23" s="26"/>
      <c r="E23" s="27">
        <f>E24+E25+E26+E29+E30+E33</f>
        <v>0</v>
      </c>
      <c r="F23" s="27">
        <f>F24+F25+F26+F29+F30+F33</f>
        <v>0</v>
      </c>
      <c r="G23" s="27">
        <f t="shared" ref="G23:G32" si="3">E23+F23</f>
        <v>0</v>
      </c>
      <c r="H23" s="27">
        <f>H24+H25+H26+H29+H30+H33</f>
        <v>0</v>
      </c>
      <c r="I23" s="27">
        <f>I24+I25+I26+I29+I30+I33</f>
        <v>0</v>
      </c>
      <c r="J23" s="28">
        <f t="shared" ref="J23:J33" si="4">G23-H23</f>
        <v>0</v>
      </c>
      <c r="K23" s="29"/>
      <c r="L23" s="30" t="str">
        <f t="shared" si="0"/>
        <v/>
      </c>
    </row>
    <row r="24" spans="1:12" s="39" customFormat="1" ht="13.5" x14ac:dyDescent="0.25">
      <c r="A24" s="32"/>
      <c r="B24" s="33"/>
      <c r="C24" s="34" t="s">
        <v>11</v>
      </c>
      <c r="D24" s="34"/>
      <c r="E24" s="40">
        <v>0</v>
      </c>
      <c r="F24" s="40">
        <v>0</v>
      </c>
      <c r="G24" s="41">
        <f t="shared" si="3"/>
        <v>0</v>
      </c>
      <c r="H24" s="40">
        <v>0</v>
      </c>
      <c r="I24" s="40">
        <v>0</v>
      </c>
      <c r="J24" s="42">
        <f t="shared" si="4"/>
        <v>0</v>
      </c>
      <c r="K24" s="43"/>
      <c r="L24" s="30" t="str">
        <f t="shared" si="0"/>
        <v/>
      </c>
    </row>
    <row r="25" spans="1:12" s="39" customFormat="1" ht="13.5" x14ac:dyDescent="0.25">
      <c r="A25" s="32"/>
      <c r="B25" s="33"/>
      <c r="C25" s="34" t="s">
        <v>12</v>
      </c>
      <c r="D25" s="34"/>
      <c r="E25" s="40">
        <v>0</v>
      </c>
      <c r="F25" s="40">
        <v>0</v>
      </c>
      <c r="G25" s="41">
        <f t="shared" si="3"/>
        <v>0</v>
      </c>
      <c r="H25" s="40">
        <v>0</v>
      </c>
      <c r="I25" s="40">
        <v>0</v>
      </c>
      <c r="J25" s="42">
        <f t="shared" si="4"/>
        <v>0</v>
      </c>
      <c r="K25" s="43"/>
      <c r="L25" s="30" t="str">
        <f t="shared" si="0"/>
        <v/>
      </c>
    </row>
    <row r="26" spans="1:12" s="39" customFormat="1" ht="13.5" x14ac:dyDescent="0.25">
      <c r="A26" s="32"/>
      <c r="B26" s="33"/>
      <c r="C26" s="34" t="s">
        <v>13</v>
      </c>
      <c r="D26" s="34"/>
      <c r="E26" s="41">
        <f>E27+E28</f>
        <v>0</v>
      </c>
      <c r="F26" s="41">
        <f>F27+F28</f>
        <v>0</v>
      </c>
      <c r="G26" s="41">
        <f>E26+F26</f>
        <v>0</v>
      </c>
      <c r="H26" s="41">
        <f>H27+H28</f>
        <v>0</v>
      </c>
      <c r="I26" s="41">
        <f>I27+I28</f>
        <v>0</v>
      </c>
      <c r="J26" s="42">
        <f t="shared" si="4"/>
        <v>0</v>
      </c>
      <c r="K26" s="43"/>
      <c r="L26" s="30" t="str">
        <f t="shared" si="0"/>
        <v/>
      </c>
    </row>
    <row r="27" spans="1:12" s="51" customFormat="1" ht="13.5" x14ac:dyDescent="0.25">
      <c r="A27" s="44"/>
      <c r="B27" s="45"/>
      <c r="C27" s="45"/>
      <c r="D27" s="46" t="s">
        <v>14</v>
      </c>
      <c r="E27" s="47">
        <v>0</v>
      </c>
      <c r="F27" s="47">
        <v>0</v>
      </c>
      <c r="G27" s="48">
        <f t="shared" si="3"/>
        <v>0</v>
      </c>
      <c r="H27" s="47">
        <v>0</v>
      </c>
      <c r="I27" s="47">
        <v>0</v>
      </c>
      <c r="J27" s="49">
        <f t="shared" si="4"/>
        <v>0</v>
      </c>
      <c r="K27" s="50"/>
      <c r="L27" s="30" t="str">
        <f t="shared" si="0"/>
        <v/>
      </c>
    </row>
    <row r="28" spans="1:12" s="51" customFormat="1" ht="13.5" x14ac:dyDescent="0.25">
      <c r="A28" s="44"/>
      <c r="B28" s="45"/>
      <c r="C28" s="45"/>
      <c r="D28" s="46" t="s">
        <v>15</v>
      </c>
      <c r="E28" s="47">
        <v>0</v>
      </c>
      <c r="F28" s="47">
        <v>0</v>
      </c>
      <c r="G28" s="48">
        <f t="shared" si="3"/>
        <v>0</v>
      </c>
      <c r="H28" s="47">
        <v>0</v>
      </c>
      <c r="I28" s="47">
        <v>0</v>
      </c>
      <c r="J28" s="49">
        <f t="shared" si="4"/>
        <v>0</v>
      </c>
      <c r="K28" s="50"/>
      <c r="L28" s="30" t="str">
        <f t="shared" si="0"/>
        <v/>
      </c>
    </row>
    <row r="29" spans="1:12" s="39" customFormat="1" ht="13.5" x14ac:dyDescent="0.25">
      <c r="A29" s="52"/>
      <c r="B29" s="53"/>
      <c r="C29" s="34" t="s">
        <v>16</v>
      </c>
      <c r="D29" s="34"/>
      <c r="E29" s="40">
        <v>0</v>
      </c>
      <c r="F29" s="40">
        <v>0</v>
      </c>
      <c r="G29" s="41">
        <f t="shared" si="3"/>
        <v>0</v>
      </c>
      <c r="H29" s="40">
        <v>0</v>
      </c>
      <c r="I29" s="40">
        <v>0</v>
      </c>
      <c r="J29" s="42">
        <f t="shared" si="4"/>
        <v>0</v>
      </c>
      <c r="K29" s="43"/>
      <c r="L29" s="30" t="str">
        <f t="shared" si="0"/>
        <v/>
      </c>
    </row>
    <row r="30" spans="1:12" s="39" customFormat="1" ht="13.5" x14ac:dyDescent="0.25">
      <c r="A30" s="52"/>
      <c r="B30" s="53"/>
      <c r="C30" s="56" t="s">
        <v>17</v>
      </c>
      <c r="D30" s="57"/>
      <c r="E30" s="41">
        <f>E31+E32</f>
        <v>0</v>
      </c>
      <c r="F30" s="41">
        <f>F31+F32</f>
        <v>0</v>
      </c>
      <c r="G30" s="41">
        <f>E30+F30</f>
        <v>0</v>
      </c>
      <c r="H30" s="41">
        <f>H31+H32</f>
        <v>0</v>
      </c>
      <c r="I30" s="41">
        <f>I31+I32</f>
        <v>0</v>
      </c>
      <c r="J30" s="42">
        <f t="shared" si="4"/>
        <v>0</v>
      </c>
      <c r="K30" s="43"/>
      <c r="L30" s="30" t="str">
        <f t="shared" si="0"/>
        <v/>
      </c>
    </row>
    <row r="31" spans="1:12" s="51" customFormat="1" ht="13.5" x14ac:dyDescent="0.25">
      <c r="A31" s="44"/>
      <c r="B31" s="45"/>
      <c r="C31" s="45"/>
      <c r="D31" s="46" t="s">
        <v>18</v>
      </c>
      <c r="E31" s="47">
        <v>0</v>
      </c>
      <c r="F31" s="47">
        <v>0</v>
      </c>
      <c r="G31" s="48">
        <f t="shared" si="3"/>
        <v>0</v>
      </c>
      <c r="H31" s="47">
        <v>0</v>
      </c>
      <c r="I31" s="47">
        <v>0</v>
      </c>
      <c r="J31" s="49">
        <f t="shared" si="4"/>
        <v>0</v>
      </c>
      <c r="K31" s="50"/>
      <c r="L31" s="30" t="str">
        <f t="shared" si="0"/>
        <v/>
      </c>
    </row>
    <row r="32" spans="1:12" s="51" customFormat="1" ht="13.5" x14ac:dyDescent="0.25">
      <c r="A32" s="44"/>
      <c r="B32" s="45"/>
      <c r="C32" s="45"/>
      <c r="D32" s="46" t="s">
        <v>19</v>
      </c>
      <c r="E32" s="47">
        <v>0</v>
      </c>
      <c r="F32" s="47">
        <v>0</v>
      </c>
      <c r="G32" s="48">
        <f t="shared" si="3"/>
        <v>0</v>
      </c>
      <c r="H32" s="47">
        <v>0</v>
      </c>
      <c r="I32" s="47">
        <v>0</v>
      </c>
      <c r="J32" s="49">
        <f t="shared" si="4"/>
        <v>0</v>
      </c>
      <c r="K32" s="50"/>
      <c r="L32" s="30" t="str">
        <f t="shared" si="0"/>
        <v/>
      </c>
    </row>
    <row r="33" spans="1:12" s="39" customFormat="1" ht="13.5" x14ac:dyDescent="0.25">
      <c r="A33" s="52"/>
      <c r="B33" s="53"/>
      <c r="C33" s="56" t="s">
        <v>20</v>
      </c>
      <c r="D33" s="56"/>
      <c r="E33" s="40">
        <v>0</v>
      </c>
      <c r="F33" s="40">
        <v>0</v>
      </c>
      <c r="G33" s="41">
        <f>E33+F33</f>
        <v>0</v>
      </c>
      <c r="H33" s="40">
        <v>0</v>
      </c>
      <c r="I33" s="40">
        <v>0</v>
      </c>
      <c r="J33" s="42">
        <f t="shared" si="4"/>
        <v>0</v>
      </c>
      <c r="K33" s="43"/>
      <c r="L33" s="30" t="str">
        <f t="shared" si="0"/>
        <v/>
      </c>
    </row>
    <row r="34" spans="1:12" s="74" customFormat="1" ht="13.5" x14ac:dyDescent="0.25">
      <c r="A34" s="68"/>
      <c r="B34" s="69"/>
      <c r="C34" s="69"/>
      <c r="D34" s="70"/>
      <c r="E34" s="71"/>
      <c r="F34" s="71"/>
      <c r="G34" s="71"/>
      <c r="H34" s="71"/>
      <c r="I34" s="71"/>
      <c r="J34" s="72"/>
      <c r="K34" s="73"/>
      <c r="L34" s="30" t="str">
        <f t="shared" si="0"/>
        <v/>
      </c>
    </row>
    <row r="35" spans="1:12" s="31" customFormat="1" ht="13.5" x14ac:dyDescent="0.25">
      <c r="A35" s="75"/>
      <c r="B35" s="76" t="s">
        <v>22</v>
      </c>
      <c r="C35" s="76"/>
      <c r="D35" s="76"/>
      <c r="E35" s="77">
        <f>E11+E23</f>
        <v>391460031</v>
      </c>
      <c r="F35" s="77">
        <f>F11+F23</f>
        <v>92679809</v>
      </c>
      <c r="G35" s="77">
        <f>E35+F35</f>
        <v>484139840</v>
      </c>
      <c r="H35" s="77">
        <f>H11+H23</f>
        <v>484139840</v>
      </c>
      <c r="I35" s="77">
        <f>I11+I23</f>
        <v>454098115</v>
      </c>
      <c r="J35" s="78">
        <f>G35-H35</f>
        <v>0</v>
      </c>
      <c r="K35" s="79"/>
      <c r="L35" s="30" t="str">
        <f>IF(J35&lt;0,"SOBREGIRO","")</f>
        <v/>
      </c>
    </row>
    <row r="36" spans="1:12" s="31" customFormat="1" ht="14.25" thickBot="1" x14ac:dyDescent="0.3">
      <c r="A36" s="80"/>
      <c r="B36" s="81"/>
      <c r="C36" s="81"/>
      <c r="D36" s="82"/>
      <c r="E36" s="83"/>
      <c r="F36" s="83"/>
      <c r="G36" s="83"/>
      <c r="H36" s="83"/>
      <c r="I36" s="83"/>
      <c r="J36" s="84"/>
      <c r="K36" s="85"/>
    </row>
    <row r="37" spans="1:12" ht="12" thickTop="1" x14ac:dyDescent="0.2"/>
    <row r="38" spans="1:12" ht="13.5" x14ac:dyDescent="0.3">
      <c r="E38" s="86" t="str">
        <f>IF(E11&gt;'[1]6A COG-LDF'!E12,"ERROR", " ")</f>
        <v xml:space="preserve"> </v>
      </c>
      <c r="F38" s="86" t="str">
        <f>IF(F11&gt;'[1]6A COG-LDF'!F12,"ERROR", " ")</f>
        <v xml:space="preserve"> </v>
      </c>
      <c r="G38" s="86" t="str">
        <f>IF(G11&gt;'[1]6A COG-LDF'!G12,"ERROR", " ")</f>
        <v xml:space="preserve"> </v>
      </c>
      <c r="H38" s="86" t="str">
        <f>IF(H11&gt;'[1]6A COG-LDF'!H12,"ERROR", " ")</f>
        <v xml:space="preserve"> </v>
      </c>
      <c r="I38" s="86" t="str">
        <f>IF(I11&gt;'[1]6A COG-LDF'!I12,"ERROR", " ")</f>
        <v xml:space="preserve"> </v>
      </c>
      <c r="J38" s="86" t="str">
        <f>IF(J11&gt;'[1]6A COG-LDF'!J12,"ERROR", " ")</f>
        <v xml:space="preserve"> </v>
      </c>
      <c r="K38" s="87"/>
    </row>
    <row r="39" spans="1:12" ht="13.5" x14ac:dyDescent="0.3">
      <c r="E39" s="86" t="str">
        <f>IF(E23&gt;'[1]6A COG-LDF'!E95,"ERROR"," ")</f>
        <v xml:space="preserve"> </v>
      </c>
      <c r="F39" s="86" t="str">
        <f>IF(F23&gt;'[1]6A COG-LDF'!F95,"ERROR"," ")</f>
        <v xml:space="preserve"> </v>
      </c>
      <c r="G39" s="86" t="str">
        <f>IF(G23&gt;'[1]6A COG-LDF'!G95,"ERROR"," ")</f>
        <v xml:space="preserve"> </v>
      </c>
      <c r="H39" s="86" t="str">
        <f>IF(H23&gt;'[1]6A COG-LDF'!H95,"ERROR"," ")</f>
        <v xml:space="preserve"> </v>
      </c>
      <c r="I39" s="86" t="str">
        <f>IF(I23&gt;'[1]6A COG-LDF'!I95,"ERROR"," ")</f>
        <v xml:space="preserve"> </v>
      </c>
      <c r="J39" s="86" t="str">
        <f>IF(J23&gt;'[1]6A COG-LDF'!J95,"ERROR"," ")</f>
        <v xml:space="preserve"> </v>
      </c>
      <c r="K39" s="87"/>
    </row>
  </sheetData>
  <mergeCells count="15">
    <mergeCell ref="A22:D22"/>
    <mergeCell ref="C30:D30"/>
    <mergeCell ref="C33:D33"/>
    <mergeCell ref="A8:D9"/>
    <mergeCell ref="E8:I8"/>
    <mergeCell ref="J8:J9"/>
    <mergeCell ref="K8:K9"/>
    <mergeCell ref="C18:D18"/>
    <mergeCell ref="C21:D21"/>
    <mergeCell ref="A1:K1"/>
    <mergeCell ref="A2:K2"/>
    <mergeCell ref="A3:K3"/>
    <mergeCell ref="A4:K4"/>
    <mergeCell ref="A5:K5"/>
    <mergeCell ref="A6:K6"/>
  </mergeCells>
  <pageMargins left="0.31496062992125984" right="0.31496062992125984" top="0.35433070866141736" bottom="0.35433070866141736" header="0.31496062992125984" footer="0.31496062992125984"/>
  <pageSetup scale="90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2022-03-30T01:03:55Z</cp:lastPrinted>
  <dcterms:created xsi:type="dcterms:W3CDTF">2022-03-30T01:01:49Z</dcterms:created>
  <dcterms:modified xsi:type="dcterms:W3CDTF">2022-03-30T01:04:15Z</dcterms:modified>
</cp:coreProperties>
</file>