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77" i="1" l="1"/>
  <c r="E77" i="1"/>
  <c r="D77" i="1"/>
  <c r="E73" i="1"/>
  <c r="D73" i="1"/>
  <c r="F72" i="1"/>
  <c r="E72" i="1"/>
  <c r="E70" i="1" s="1"/>
  <c r="D72" i="1"/>
  <c r="D70" i="1" s="1"/>
  <c r="F60" i="1"/>
  <c r="E60" i="1"/>
  <c r="D60" i="1"/>
  <c r="F58" i="1"/>
  <c r="E58" i="1"/>
  <c r="E56" i="1"/>
  <c r="D56" i="1"/>
  <c r="F55" i="1"/>
  <c r="E55" i="1"/>
  <c r="E53" i="1" s="1"/>
  <c r="F52" i="1"/>
  <c r="E52" i="1"/>
  <c r="E62" i="1" s="1"/>
  <c r="E63" i="1" s="1"/>
  <c r="F45" i="1"/>
  <c r="F73" i="1" s="1"/>
  <c r="F70" i="1" s="1"/>
  <c r="E45" i="1"/>
  <c r="D45" i="1"/>
  <c r="D43" i="1" s="1"/>
  <c r="F44" i="1"/>
  <c r="F56" i="1" s="1"/>
  <c r="F53" i="1" s="1"/>
  <c r="E44" i="1"/>
  <c r="D44" i="1"/>
  <c r="E43" i="1"/>
  <c r="E47" i="1" s="1"/>
  <c r="E12" i="1" s="1"/>
  <c r="D41" i="1"/>
  <c r="D40" i="1"/>
  <c r="D39" i="1" s="1"/>
  <c r="D47" i="1" s="1"/>
  <c r="D12" i="1" s="1"/>
  <c r="F39" i="1"/>
  <c r="E39" i="1"/>
  <c r="F32" i="1"/>
  <c r="E32" i="1"/>
  <c r="E30" i="1" s="1"/>
  <c r="D32" i="1"/>
  <c r="F31" i="1"/>
  <c r="E31" i="1"/>
  <c r="D31" i="1"/>
  <c r="D30" i="1" s="1"/>
  <c r="F30" i="1"/>
  <c r="F18" i="1"/>
  <c r="E18" i="1"/>
  <c r="D18" i="1"/>
  <c r="F16" i="1"/>
  <c r="F75" i="1" s="1"/>
  <c r="E16" i="1"/>
  <c r="E75" i="1" s="1"/>
  <c r="D16" i="1"/>
  <c r="D75" i="1" s="1"/>
  <c r="F15" i="1"/>
  <c r="F14" i="1" s="1"/>
  <c r="E15" i="1"/>
  <c r="E14" i="1" s="1"/>
  <c r="D15" i="1"/>
  <c r="D58" i="1" s="1"/>
  <c r="F11" i="1"/>
  <c r="E11" i="1"/>
  <c r="E69" i="1" s="1"/>
  <c r="E79" i="1" s="1"/>
  <c r="E80" i="1" s="1"/>
  <c r="D11" i="1"/>
  <c r="D69" i="1" s="1"/>
  <c r="F10" i="1"/>
  <c r="E10" i="1"/>
  <c r="E9" i="1" s="1"/>
  <c r="E22" i="1" s="1"/>
  <c r="E23" i="1" s="1"/>
  <c r="E24" i="1" s="1"/>
  <c r="D10" i="1"/>
  <c r="D9" i="1" s="1"/>
  <c r="A5" i="1"/>
  <c r="A4" i="1"/>
  <c r="A2" i="1"/>
  <c r="D22" i="1" l="1"/>
  <c r="D23" i="1" s="1"/>
  <c r="D24" i="1" s="1"/>
  <c r="D34" i="1" s="1"/>
  <c r="E34" i="1"/>
  <c r="F62" i="1"/>
  <c r="F63" i="1" s="1"/>
  <c r="D79" i="1"/>
  <c r="D80" i="1" s="1"/>
  <c r="D14" i="1"/>
  <c r="F69" i="1"/>
  <c r="F79" i="1" s="1"/>
  <c r="F80" i="1" s="1"/>
  <c r="D52" i="1"/>
  <c r="D62" i="1" s="1"/>
  <c r="D63" i="1" s="1"/>
  <c r="F43" i="1"/>
  <c r="F47" i="1" s="1"/>
  <c r="F12" i="1" s="1"/>
  <c r="F9" i="1" s="1"/>
  <c r="F22" i="1" s="1"/>
  <c r="F23" i="1" s="1"/>
  <c r="F24" i="1" s="1"/>
  <c r="F34" i="1" s="1"/>
  <c r="D55" i="1"/>
  <c r="D53" i="1" s="1"/>
</calcChain>
</file>

<file path=xl/sharedStrings.xml><?xml version="1.0" encoding="utf-8"?>
<sst xmlns="http://schemas.openxmlformats.org/spreadsheetml/2006/main" count="67" uniqueCount="43">
  <si>
    <t>Cuenta Pública Anual 2021</t>
  </si>
  <si>
    <t>Balance Presupuestario - LDF</t>
  </si>
  <si>
    <t>Concepto</t>
  </si>
  <si>
    <t>Estimado / Aprobado</t>
  </si>
  <si>
    <t>Devengado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</si>
  <si>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</si>
  <si>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</si>
  <si>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</si>
  <si>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</si>
  <si>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</si>
  <si>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B. Egresos Presupuestarios  (B = B1 + B2)</t>
  </si>
  <si>
    <t>B1. Gasto No Etiquetado (sin incluir Amortización de la Deuda Pública)</t>
  </si>
  <si>
    <t>B2. Gasto Etiquetado (sin incluir Amortización de la Deuda Pública)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</si>
  <si>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</si>
  <si>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</si>
  <si>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</si>
  <si>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</si>
  <si>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</si>
  <si>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 xml:space="preserve">III. Balance Presupuestario sin Financiamiento Neto y sin Remanentes </t>
  </si>
  <si>
    <t xml:space="preserve">    del Ejercicio Anterior (III = II - C)</t>
  </si>
  <si>
    <t>Aprobado</t>
  </si>
  <si>
    <t>Pagado</t>
  </si>
  <si>
    <t>E. Intereses, Comisiones y Gastos de la Deuda (E = E1 + 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</si>
  <si>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</si>
  <si>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</si>
  <si>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</si>
  <si>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</si>
  <si>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</si>
  <si>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</si>
  <si>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</si>
  <si>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</si>
  <si>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</si>
  <si>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</si>
  <si>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 xml:space="preserve">A3.1 Financiamiento Neto con Fuente de Pago de Ingresos de Libre </t>
  </si>
  <si>
    <t xml:space="preserve">        Disposición (A3.1 = F1 - G1)</t>
  </si>
  <si>
    <t>V. Balance Presupuestario de Recursos Disponibles (V = A1 + A3.1 - B1 + C1)</t>
  </si>
  <si>
    <t xml:space="preserve">VI. Balance Presupuestario de Recursos Disponibles sin Financiamiento </t>
  </si>
  <si>
    <t xml:space="preserve">     Neto (VI = V - A3.1)</t>
  </si>
  <si>
    <t>A3.2 Financiamiento Neto con Fuente de Pago de Transferencias Federales</t>
  </si>
  <si>
    <t xml:space="preserve">        Etiquetadas (A3.2 = F2 - G2)</t>
  </si>
  <si>
    <t>VII. Balance Presupuestario de Recursos Etiquetados (VII = A2 + A3.2 - B2 + C2)</t>
  </si>
  <si>
    <t xml:space="preserve">VIII. Balance Presupuestario de Recursos Etiquetados sin Financiamiento </t>
  </si>
  <si>
    <t xml:space="preserve">      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</si>
</sst>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Trebuchet MS"/>
      <family val="2"/>
    </font>
    <font>
      <b/>
      <i/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Protection="1">
      <protection locked="0"/>
    </xf>
    <xf numFmtId="0" fontId="2" fillId="2" borderId="5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164" fontId="2" fillId="2" borderId="6" xfId="0" applyNumberFormat="1" applyFont="1" applyFill="1" applyBorder="1" applyAlignment="1" applyProtection="1">
      <alignment horizontal="right" vertical="center" wrapText="1"/>
    </xf>
    <xf numFmtId="164" fontId="2" fillId="2" borderId="0" xfId="0" applyNumberFormat="1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Protection="1">
      <protection locked="0"/>
    </xf>
    <xf numFmtId="0" fontId="2" fillId="2" borderId="7" xfId="0" applyFont="1" applyFill="1" applyBorder="1" applyProtection="1"/>
    <xf numFmtId="0" fontId="3" fillId="2" borderId="0" xfId="0" applyFont="1" applyFill="1" applyBorder="1" applyAlignment="1" applyProtection="1">
      <alignment horizontal="left" vertical="center"/>
    </xf>
    <xf numFmtId="164" fontId="4" fillId="2" borderId="6" xfId="1" applyNumberFormat="1" applyFont="1" applyFill="1" applyBorder="1" applyAlignment="1" applyProtection="1">
      <alignment horizontal="right" vertical="center"/>
    </xf>
    <xf numFmtId="164" fontId="4" fillId="2" borderId="0" xfId="1" applyNumberFormat="1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164" fontId="7" fillId="2" borderId="6" xfId="1" applyNumberFormat="1" applyFont="1" applyFill="1" applyBorder="1" applyAlignment="1" applyProtection="1">
      <alignment horizontal="right" vertical="center"/>
    </xf>
    <xf numFmtId="164" fontId="7" fillId="2" borderId="0" xfId="1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164" fontId="7" fillId="0" borderId="6" xfId="1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vertical="center"/>
    </xf>
    <xf numFmtId="164" fontId="4" fillId="4" borderId="6" xfId="1" applyNumberFormat="1" applyFont="1" applyFill="1" applyBorder="1" applyAlignment="1" applyProtection="1">
      <alignment horizontal="right" vertical="center"/>
    </xf>
    <xf numFmtId="164" fontId="7" fillId="4" borderId="6" xfId="1" applyNumberFormat="1" applyFont="1" applyFill="1" applyBorder="1" applyAlignment="1" applyProtection="1">
      <alignment horizontal="right" vertical="center"/>
    </xf>
    <xf numFmtId="164" fontId="7" fillId="2" borderId="6" xfId="1" applyNumberFormat="1" applyFont="1" applyFill="1" applyBorder="1" applyAlignment="1" applyProtection="1">
      <alignment horizontal="right" vertical="center"/>
      <protection locked="0"/>
    </xf>
    <xf numFmtId="164" fontId="7" fillId="2" borderId="0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164" fontId="4" fillId="2" borderId="6" xfId="1" applyNumberFormat="1" applyFont="1" applyFill="1" applyBorder="1" applyAlignment="1" applyProtection="1">
      <alignment horizontal="right" vertical="center"/>
    </xf>
    <xf numFmtId="164" fontId="4" fillId="2" borderId="9" xfId="1" applyNumberFormat="1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justify" vertical="center" wrapText="1"/>
    </xf>
    <xf numFmtId="0" fontId="2" fillId="2" borderId="11" xfId="0" applyFont="1" applyFill="1" applyBorder="1" applyAlignment="1" applyProtection="1">
      <alignment horizontal="justify" vertical="center" wrapText="1"/>
    </xf>
    <xf numFmtId="0" fontId="3" fillId="2" borderId="11" xfId="0" applyFont="1" applyFill="1" applyBorder="1" applyAlignment="1" applyProtection="1">
      <alignment horizontal="justify" vertical="top" wrapText="1"/>
    </xf>
    <xf numFmtId="164" fontId="4" fillId="2" borderId="12" xfId="1" applyNumberFormat="1" applyFont="1" applyFill="1" applyBorder="1" applyAlignment="1" applyProtection="1">
      <alignment horizontal="right" vertical="top"/>
    </xf>
    <xf numFmtId="164" fontId="4" fillId="2" borderId="11" xfId="1" applyNumberFormat="1" applyFont="1" applyFill="1" applyBorder="1" applyAlignment="1" applyProtection="1">
      <alignment horizontal="right" vertical="top"/>
    </xf>
    <xf numFmtId="0" fontId="2" fillId="2" borderId="13" xfId="0" applyFont="1" applyFill="1" applyBorder="1" applyProtection="1"/>
    <xf numFmtId="0" fontId="3" fillId="2" borderId="5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justify" vertical="center" wrapText="1"/>
    </xf>
    <xf numFmtId="0" fontId="3" fillId="2" borderId="11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vertical="center"/>
    </xf>
    <xf numFmtId="164" fontId="7" fillId="2" borderId="6" xfId="1" applyNumberFormat="1" applyFont="1" applyFill="1" applyBorder="1" applyAlignment="1" applyProtection="1">
      <alignment horizontal="right" vertical="center"/>
    </xf>
    <xf numFmtId="164" fontId="7" fillId="2" borderId="9" xfId="1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justify" vertical="center" wrapText="1"/>
    </xf>
    <xf numFmtId="164" fontId="6" fillId="2" borderId="6" xfId="0" applyNumberFormat="1" applyFont="1" applyFill="1" applyBorder="1" applyAlignment="1" applyProtection="1">
      <alignment horizontal="right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 wrapText="1"/>
    </xf>
    <xf numFmtId="164" fontId="4" fillId="2" borderId="9" xfId="1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2117387</xdr:colOff>
      <xdr:row>12</xdr:row>
      <xdr:rowOff>212153</xdr:rowOff>
    </xdr:from>
    <xdr:to>
      <xdr:col>2</xdr:col>
      <xdr:colOff>2357583</xdr:colOff>
      <xdr:row>14</xdr:row>
      <xdr:rowOff>13962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 txBox="1"/>
      </xdr:nvSpPr>
      <xdr:spPr>
        <a:xfrm>
          <a:off x="2374562" y="3050603"/>
          <a:ext cx="240196" cy="259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 editAs="oneCell">
    <xdr:from>
      <xdr:col>2</xdr:col>
      <xdr:colOff>279441</xdr:colOff>
      <xdr:row>0</xdr:row>
      <xdr:rowOff>0</xdr:rowOff>
    </xdr:from>
    <xdr:to>
      <xdr:col>2</xdr:col>
      <xdr:colOff>1009650</xdr:colOff>
      <xdr:row>5</xdr:row>
      <xdr:rowOff>58804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16" y="0"/>
          <a:ext cx="730209" cy="916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FILES\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2021</v>
          </cell>
        </row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E43">
            <v>524034000</v>
          </cell>
          <cell r="H43">
            <v>694863575</v>
          </cell>
          <cell r="I43">
            <v>694863575</v>
          </cell>
        </row>
        <row r="68">
          <cell r="E68">
            <v>0</v>
          </cell>
          <cell r="H68">
            <v>13471563</v>
          </cell>
          <cell r="I68">
            <v>13471563</v>
          </cell>
        </row>
        <row r="76">
          <cell r="E76">
            <v>0</v>
          </cell>
        </row>
        <row r="77">
          <cell r="E77">
            <v>0</v>
          </cell>
        </row>
      </sheetData>
      <sheetData sheetId="16"/>
      <sheetData sheetId="17">
        <row r="11">
          <cell r="E11">
            <v>524034000</v>
          </cell>
          <cell r="H11">
            <v>694863575</v>
          </cell>
          <cell r="I11">
            <v>636034449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88">
          <cell r="E88">
            <v>0</v>
          </cell>
          <cell r="H88">
            <v>0</v>
          </cell>
          <cell r="I88">
            <v>0</v>
          </cell>
        </row>
        <row r="94">
          <cell r="E94">
            <v>0</v>
          </cell>
          <cell r="H94">
            <v>13471563</v>
          </cell>
          <cell r="I94">
            <v>13471563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  <row r="171">
          <cell r="E171">
            <v>0</v>
          </cell>
          <cell r="H171">
            <v>0</v>
          </cell>
          <cell r="I17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C16" sqref="C16"/>
    </sheetView>
  </sheetViews>
  <sheetFormatPr baseColWidth="10" defaultColWidth="11.42578125" defaultRowHeight="11.25" x14ac:dyDescent="0.2"/>
  <cols>
    <col min="1" max="1" width="2.140625" style="13" customWidth="1"/>
    <col min="2" max="2" width="1.7109375" style="13" customWidth="1"/>
    <col min="3" max="3" width="57.5703125" style="13" customWidth="1"/>
    <col min="4" max="4" width="12.5703125" style="13" customWidth="1"/>
    <col min="5" max="5" width="13.140625" style="13" customWidth="1"/>
    <col min="6" max="6" width="10.28515625" style="13" customWidth="1"/>
    <col min="7" max="7" width="1.28515625" style="13" customWidth="1"/>
    <col min="8" max="16384" width="11.42578125" style="13"/>
  </cols>
  <sheetData>
    <row r="1" spans="1:7" ht="13.5" x14ac:dyDescent="0.2">
      <c r="A1" s="12" t="s">
        <v>0</v>
      </c>
      <c r="B1" s="12"/>
      <c r="C1" s="12"/>
      <c r="D1" s="12"/>
      <c r="E1" s="12"/>
      <c r="F1" s="12"/>
      <c r="G1" s="12"/>
    </row>
    <row r="2" spans="1:7" s="14" customFormat="1" ht="13.5" x14ac:dyDescent="0.25">
      <c r="A2" s="12" t="str">
        <f>[1]EA!A2</f>
        <v>Tribunal Superior de Justicia del Estado de Morelos</v>
      </c>
      <c r="B2" s="12"/>
      <c r="C2" s="12"/>
      <c r="D2" s="12"/>
      <c r="E2" s="12"/>
      <c r="F2" s="12"/>
      <c r="G2" s="12"/>
    </row>
    <row r="3" spans="1:7" s="14" customFormat="1" ht="13.5" x14ac:dyDescent="0.25">
      <c r="A3" s="12" t="s">
        <v>1</v>
      </c>
      <c r="B3" s="12"/>
      <c r="C3" s="12"/>
      <c r="D3" s="12"/>
      <c r="E3" s="12"/>
      <c r="F3" s="12"/>
      <c r="G3" s="12"/>
    </row>
    <row r="4" spans="1:7" s="14" customFormat="1" ht="13.5" x14ac:dyDescent="0.25">
      <c r="A4" s="12" t="str">
        <f>[1]EAA!A4</f>
        <v>Del 1 de enero al 31 de diciembre de 2021</v>
      </c>
      <c r="B4" s="12"/>
      <c r="C4" s="12"/>
      <c r="D4" s="12"/>
      <c r="E4" s="12"/>
      <c r="F4" s="12"/>
      <c r="G4" s="12"/>
    </row>
    <row r="5" spans="1:7" s="14" customFormat="1" ht="13.5" x14ac:dyDescent="0.25">
      <c r="A5" s="12" t="str">
        <f>[1]EAA!A5</f>
        <v>(Pesos)</v>
      </c>
      <c r="B5" s="12"/>
      <c r="C5" s="12"/>
      <c r="D5" s="12"/>
      <c r="E5" s="12"/>
      <c r="F5" s="12"/>
      <c r="G5" s="12"/>
    </row>
    <row r="6" spans="1:7" s="11" customFormat="1" ht="14.25" thickBot="1" x14ac:dyDescent="0.35">
      <c r="A6" s="1"/>
      <c r="B6" s="1"/>
      <c r="C6" s="1"/>
      <c r="D6" s="1"/>
      <c r="E6" s="1"/>
      <c r="F6" s="1"/>
      <c r="G6" s="1"/>
    </row>
    <row r="7" spans="1:7" s="11" customFormat="1" ht="27.75" thickTop="1" x14ac:dyDescent="0.3">
      <c r="A7" s="15" t="s">
        <v>2</v>
      </c>
      <c r="B7" s="16"/>
      <c r="C7" s="16"/>
      <c r="D7" s="17" t="s">
        <v>3</v>
      </c>
      <c r="E7" s="17" t="s">
        <v>4</v>
      </c>
      <c r="F7" s="18" t="s">
        <v>5</v>
      </c>
      <c r="G7" s="19"/>
    </row>
    <row r="8" spans="1:7" s="11" customFormat="1" ht="13.5" x14ac:dyDescent="0.3">
      <c r="A8" s="2"/>
      <c r="B8" s="3"/>
      <c r="C8" s="3"/>
      <c r="D8" s="4"/>
      <c r="E8" s="4"/>
      <c r="F8" s="3"/>
      <c r="G8" s="20"/>
    </row>
    <row r="9" spans="1:7" s="25" customFormat="1" ht="13.5" x14ac:dyDescent="0.25">
      <c r="A9" s="9"/>
      <c r="B9" s="21" t="s">
        <v>6</v>
      </c>
      <c r="C9" s="21"/>
      <c r="D9" s="22">
        <f>D10+D11+D12</f>
        <v>524034000</v>
      </c>
      <c r="E9" s="22">
        <f>E10+E11+E12</f>
        <v>708335138</v>
      </c>
      <c r="F9" s="23">
        <f>F10+F11+F12</f>
        <v>708335138</v>
      </c>
      <c r="G9" s="24"/>
    </row>
    <row r="10" spans="1:7" s="31" customFormat="1" ht="13.5" x14ac:dyDescent="0.25">
      <c r="A10" s="26"/>
      <c r="B10" s="27"/>
      <c r="C10" s="27" t="s">
        <v>7</v>
      </c>
      <c r="D10" s="28">
        <f>'[1]5 EAID-LDF'!E43</f>
        <v>524034000</v>
      </c>
      <c r="E10" s="28">
        <f>'[1]5 EAID-LDF'!H43</f>
        <v>694863575</v>
      </c>
      <c r="F10" s="29">
        <f>'[1]5 EAID-LDF'!I43</f>
        <v>694863575</v>
      </c>
      <c r="G10" s="30"/>
    </row>
    <row r="11" spans="1:7" s="31" customFormat="1" ht="13.5" x14ac:dyDescent="0.25">
      <c r="A11" s="26"/>
      <c r="B11" s="27"/>
      <c r="C11" s="27" t="s">
        <v>8</v>
      </c>
      <c r="D11" s="28">
        <f>'[1]5 EAID-LDF'!E68</f>
        <v>0</v>
      </c>
      <c r="E11" s="28">
        <f>'[1]5 EAID-LDF'!H68</f>
        <v>13471563</v>
      </c>
      <c r="F11" s="29">
        <f>'[1]5 EAID-LDF'!I68</f>
        <v>13471563</v>
      </c>
      <c r="G11" s="30"/>
    </row>
    <row r="12" spans="1:7" s="31" customFormat="1" ht="13.5" x14ac:dyDescent="0.25">
      <c r="A12" s="26"/>
      <c r="B12" s="27"/>
      <c r="C12" s="27" t="s">
        <v>9</v>
      </c>
      <c r="D12" s="28">
        <f>D47</f>
        <v>0</v>
      </c>
      <c r="E12" s="32">
        <f>E47</f>
        <v>0</v>
      </c>
      <c r="F12" s="33">
        <f>F47</f>
        <v>0</v>
      </c>
      <c r="G12" s="30"/>
    </row>
    <row r="13" spans="1:7" s="14" customFormat="1" ht="13.5" x14ac:dyDescent="0.25">
      <c r="A13" s="5"/>
      <c r="B13" s="6"/>
      <c r="C13" s="6"/>
      <c r="D13" s="7"/>
      <c r="E13" s="7"/>
      <c r="F13" s="8"/>
      <c r="G13" s="34"/>
    </row>
    <row r="14" spans="1:7" s="25" customFormat="1" ht="13.5" x14ac:dyDescent="0.25">
      <c r="A14" s="9"/>
      <c r="B14" s="21" t="s">
        <v>10</v>
      </c>
      <c r="C14" s="21"/>
      <c r="D14" s="22">
        <f>D15+D16</f>
        <v>524034000</v>
      </c>
      <c r="E14" s="22">
        <f>E15+E16</f>
        <v>708335138</v>
      </c>
      <c r="F14" s="23">
        <f>F15+F16</f>
        <v>649506012</v>
      </c>
      <c r="G14" s="24"/>
    </row>
    <row r="15" spans="1:7" s="31" customFormat="1" ht="13.5" x14ac:dyDescent="0.25">
      <c r="A15" s="26"/>
      <c r="B15" s="27"/>
      <c r="C15" s="27" t="s">
        <v>11</v>
      </c>
      <c r="D15" s="28">
        <f>'[1]6A COG-LDF'!E11-'[1]6A COG-LDF'!E85</f>
        <v>524034000</v>
      </c>
      <c r="E15" s="28">
        <f>'[1]6A COG-LDF'!H11-'[1]6A COG-LDF'!H85</f>
        <v>694863575</v>
      </c>
      <c r="F15" s="29">
        <f>'[1]6A COG-LDF'!I11-'[1]6A COG-LDF'!I85</f>
        <v>636034449</v>
      </c>
      <c r="G15" s="30"/>
    </row>
    <row r="16" spans="1:7" s="31" customFormat="1" ht="13.5" x14ac:dyDescent="0.25">
      <c r="A16" s="26"/>
      <c r="B16" s="27"/>
      <c r="C16" s="27" t="s">
        <v>12</v>
      </c>
      <c r="D16" s="28">
        <f>'[1]6A COG-LDF'!E94-'[1]6A COG-LDF'!E168</f>
        <v>0</v>
      </c>
      <c r="E16" s="28">
        <f>'[1]6A COG-LDF'!H94-'[1]6A COG-LDF'!H168</f>
        <v>13471563</v>
      </c>
      <c r="F16" s="29">
        <f>'[1]6A COG-LDF'!I94-'[1]6A COG-LDF'!I168</f>
        <v>13471563</v>
      </c>
      <c r="G16" s="30"/>
    </row>
    <row r="17" spans="1:7" s="14" customFormat="1" ht="13.5" x14ac:dyDescent="0.25">
      <c r="A17" s="9"/>
      <c r="B17" s="10"/>
      <c r="C17" s="10"/>
      <c r="D17" s="7"/>
      <c r="E17" s="7"/>
      <c r="F17" s="8"/>
      <c r="G17" s="34"/>
    </row>
    <row r="18" spans="1:7" s="25" customFormat="1" ht="13.5" x14ac:dyDescent="0.25">
      <c r="A18" s="9"/>
      <c r="B18" s="21" t="s">
        <v>13</v>
      </c>
      <c r="C18" s="21"/>
      <c r="D18" s="35">
        <f>D19+D20</f>
        <v>0</v>
      </c>
      <c r="E18" s="22">
        <f>E19+E20</f>
        <v>0</v>
      </c>
      <c r="F18" s="23">
        <f>F19+F20</f>
        <v>0</v>
      </c>
      <c r="G18" s="24"/>
    </row>
    <row r="19" spans="1:7" s="31" customFormat="1" ht="13.5" x14ac:dyDescent="0.25">
      <c r="A19" s="26"/>
      <c r="B19" s="27"/>
      <c r="C19" s="27" t="s">
        <v>14</v>
      </c>
      <c r="D19" s="36">
        <v>0</v>
      </c>
      <c r="E19" s="37">
        <v>0</v>
      </c>
      <c r="F19" s="38">
        <v>0</v>
      </c>
      <c r="G19" s="30"/>
    </row>
    <row r="20" spans="1:7" s="31" customFormat="1" ht="13.5" x14ac:dyDescent="0.25">
      <c r="A20" s="26"/>
      <c r="B20" s="27"/>
      <c r="C20" s="27" t="s">
        <v>15</v>
      </c>
      <c r="D20" s="36">
        <v>0</v>
      </c>
      <c r="E20" s="37">
        <v>0</v>
      </c>
      <c r="F20" s="38">
        <v>0</v>
      </c>
      <c r="G20" s="30"/>
    </row>
    <row r="21" spans="1:7" s="14" customFormat="1" ht="13.5" x14ac:dyDescent="0.25">
      <c r="A21" s="9"/>
      <c r="B21" s="10"/>
      <c r="C21" s="10"/>
      <c r="D21" s="7"/>
      <c r="E21" s="7"/>
      <c r="F21" s="8"/>
      <c r="G21" s="34"/>
    </row>
    <row r="22" spans="1:7" s="25" customFormat="1" ht="13.5" x14ac:dyDescent="0.25">
      <c r="A22" s="9"/>
      <c r="B22" s="21" t="s">
        <v>16</v>
      </c>
      <c r="C22" s="21"/>
      <c r="D22" s="22">
        <f>D9-D14+D18</f>
        <v>0</v>
      </c>
      <c r="E22" s="22">
        <f>E9-E14+E18</f>
        <v>0</v>
      </c>
      <c r="F22" s="23">
        <f>F9-F14+F18</f>
        <v>58829126</v>
      </c>
      <c r="G22" s="24"/>
    </row>
    <row r="23" spans="1:7" s="25" customFormat="1" ht="13.5" x14ac:dyDescent="0.25">
      <c r="A23" s="9"/>
      <c r="B23" s="21" t="s">
        <v>17</v>
      </c>
      <c r="C23" s="21"/>
      <c r="D23" s="22">
        <f>D22-D12</f>
        <v>0</v>
      </c>
      <c r="E23" s="22">
        <f>E22-E12</f>
        <v>0</v>
      </c>
      <c r="F23" s="23">
        <f>F22-F12</f>
        <v>58829126</v>
      </c>
      <c r="G23" s="24"/>
    </row>
    <row r="24" spans="1:7" s="25" customFormat="1" ht="13.5" x14ac:dyDescent="0.25">
      <c r="A24" s="9"/>
      <c r="B24" s="39" t="s">
        <v>18</v>
      </c>
      <c r="C24" s="40"/>
      <c r="D24" s="41">
        <f>D23-D18</f>
        <v>0</v>
      </c>
      <c r="E24" s="41">
        <f>E23-E18</f>
        <v>0</v>
      </c>
      <c r="F24" s="42">
        <f>F23-F18</f>
        <v>58829126</v>
      </c>
      <c r="G24" s="24"/>
    </row>
    <row r="25" spans="1:7" s="25" customFormat="1" ht="13.5" x14ac:dyDescent="0.25">
      <c r="A25" s="9"/>
      <c r="B25" s="39" t="s">
        <v>19</v>
      </c>
      <c r="C25" s="40"/>
      <c r="D25" s="41"/>
      <c r="E25" s="41"/>
      <c r="F25" s="42"/>
      <c r="G25" s="24"/>
    </row>
    <row r="26" spans="1:7" s="11" customFormat="1" ht="14.25" thickBot="1" x14ac:dyDescent="0.35">
      <c r="A26" s="43"/>
      <c r="B26" s="44"/>
      <c r="C26" s="45"/>
      <c r="D26" s="46"/>
      <c r="E26" s="46"/>
      <c r="F26" s="47"/>
      <c r="G26" s="48"/>
    </row>
    <row r="27" spans="1:7" s="11" customFormat="1" ht="15" thickTop="1" thickBot="1" x14ac:dyDescent="0.35">
      <c r="A27" s="1"/>
      <c r="B27" s="1"/>
      <c r="C27" s="1"/>
      <c r="D27" s="1"/>
      <c r="E27" s="1"/>
      <c r="F27" s="1"/>
      <c r="G27" s="1"/>
    </row>
    <row r="28" spans="1:7" s="11" customFormat="1" ht="14.25" thickTop="1" x14ac:dyDescent="0.3">
      <c r="A28" s="15" t="s">
        <v>2</v>
      </c>
      <c r="B28" s="16"/>
      <c r="C28" s="16"/>
      <c r="D28" s="17" t="s">
        <v>20</v>
      </c>
      <c r="E28" s="17" t="s">
        <v>4</v>
      </c>
      <c r="F28" s="18" t="s">
        <v>21</v>
      </c>
      <c r="G28" s="19"/>
    </row>
    <row r="29" spans="1:7" s="11" customFormat="1" ht="13.5" x14ac:dyDescent="0.3">
      <c r="A29" s="2"/>
      <c r="B29" s="3"/>
      <c r="C29" s="3"/>
      <c r="D29" s="4"/>
      <c r="E29" s="4"/>
      <c r="F29" s="3"/>
      <c r="G29" s="20"/>
    </row>
    <row r="30" spans="1:7" s="14" customFormat="1" ht="13.5" x14ac:dyDescent="0.25">
      <c r="A30" s="49"/>
      <c r="B30" s="50" t="s">
        <v>22</v>
      </c>
      <c r="C30" s="50"/>
      <c r="D30" s="22">
        <f>D31+D32</f>
        <v>0</v>
      </c>
      <c r="E30" s="22">
        <f>E31+E32</f>
        <v>0</v>
      </c>
      <c r="F30" s="23">
        <f>F31+F32</f>
        <v>0</v>
      </c>
      <c r="G30" s="34"/>
    </row>
    <row r="31" spans="1:7" s="31" customFormat="1" ht="13.5" x14ac:dyDescent="0.25">
      <c r="A31" s="26"/>
      <c r="B31" s="51"/>
      <c r="C31" s="51" t="s">
        <v>23</v>
      </c>
      <c r="D31" s="28">
        <f>'[1]6A COG-LDF'!E86+'[1]6A COG-LDF'!E87+'[1]6A COG-LDF'!E88</f>
        <v>0</v>
      </c>
      <c r="E31" s="28">
        <f>'[1]6A COG-LDF'!H86+'[1]6A COG-LDF'!H87+'[1]6A COG-LDF'!H88</f>
        <v>0</v>
      </c>
      <c r="F31" s="29">
        <f>'[1]6A COG-LDF'!I86+'[1]6A COG-LDF'!I87+'[1]6A COG-LDF'!I88</f>
        <v>0</v>
      </c>
      <c r="G31" s="30"/>
    </row>
    <row r="32" spans="1:7" s="31" customFormat="1" ht="13.5" x14ac:dyDescent="0.25">
      <c r="A32" s="26"/>
      <c r="B32" s="51"/>
      <c r="C32" s="51" t="s">
        <v>24</v>
      </c>
      <c r="D32" s="28">
        <f>'[1]6A COG-LDF'!E169+'[1]6A COG-LDF'!E170+'[1]6A COG-LDF'!E171</f>
        <v>0</v>
      </c>
      <c r="E32" s="28">
        <f>'[1]6A COG-LDF'!H169+'[1]6A COG-LDF'!H170+'[1]6A COG-LDF'!H171</f>
        <v>0</v>
      </c>
      <c r="F32" s="29">
        <f>'[1]6A COG-LDF'!I169+'[1]6A COG-LDF'!I170+'[1]6A COG-LDF'!I171</f>
        <v>0</v>
      </c>
      <c r="G32" s="30"/>
    </row>
    <row r="33" spans="1:7" s="14" customFormat="1" ht="13.5" x14ac:dyDescent="0.25">
      <c r="A33" s="2"/>
      <c r="B33" s="3"/>
      <c r="C33" s="3"/>
      <c r="D33" s="7"/>
      <c r="E33" s="7"/>
      <c r="F33" s="8"/>
      <c r="G33" s="34"/>
    </row>
    <row r="34" spans="1:7" s="14" customFormat="1" ht="13.5" x14ac:dyDescent="0.25">
      <c r="A34" s="52"/>
      <c r="B34" s="50" t="s">
        <v>25</v>
      </c>
      <c r="C34" s="50"/>
      <c r="D34" s="22">
        <f>D24+D30</f>
        <v>0</v>
      </c>
      <c r="E34" s="22">
        <f>E24+E30</f>
        <v>0</v>
      </c>
      <c r="F34" s="23">
        <f>F24+F30</f>
        <v>58829126</v>
      </c>
      <c r="G34" s="34"/>
    </row>
    <row r="35" spans="1:7" s="11" customFormat="1" ht="14.25" thickBot="1" x14ac:dyDescent="0.35">
      <c r="A35" s="53"/>
      <c r="B35" s="54"/>
      <c r="C35" s="54"/>
      <c r="D35" s="46"/>
      <c r="E35" s="46"/>
      <c r="F35" s="47"/>
      <c r="G35" s="48"/>
    </row>
    <row r="36" spans="1:7" s="11" customFormat="1" ht="15" thickTop="1" thickBot="1" x14ac:dyDescent="0.35">
      <c r="A36" s="1"/>
      <c r="B36" s="1"/>
      <c r="C36" s="1"/>
      <c r="D36" s="1"/>
      <c r="E36" s="1"/>
      <c r="F36" s="1"/>
      <c r="G36" s="1"/>
    </row>
    <row r="37" spans="1:7" s="11" customFormat="1" ht="27.75" thickTop="1" x14ac:dyDescent="0.3">
      <c r="A37" s="15" t="s">
        <v>2</v>
      </c>
      <c r="B37" s="16"/>
      <c r="C37" s="16"/>
      <c r="D37" s="17" t="s">
        <v>3</v>
      </c>
      <c r="E37" s="17" t="s">
        <v>4</v>
      </c>
      <c r="F37" s="18" t="s">
        <v>5</v>
      </c>
      <c r="G37" s="19"/>
    </row>
    <row r="38" spans="1:7" s="11" customFormat="1" ht="13.5" x14ac:dyDescent="0.3">
      <c r="A38" s="2"/>
      <c r="B38" s="3"/>
      <c r="C38" s="3"/>
      <c r="D38" s="4"/>
      <c r="E38" s="4"/>
      <c r="F38" s="3"/>
      <c r="G38" s="20"/>
    </row>
    <row r="39" spans="1:7" s="14" customFormat="1" ht="13.5" x14ac:dyDescent="0.25">
      <c r="A39" s="49"/>
      <c r="B39" s="50" t="s">
        <v>26</v>
      </c>
      <c r="C39" s="50"/>
      <c r="D39" s="22">
        <f>D40+D41</f>
        <v>0</v>
      </c>
      <c r="E39" s="22">
        <f>E40+E41</f>
        <v>0</v>
      </c>
      <c r="F39" s="23">
        <f>F40+F41</f>
        <v>0</v>
      </c>
      <c r="G39" s="34"/>
    </row>
    <row r="40" spans="1:7" s="31" customFormat="1" ht="13.5" x14ac:dyDescent="0.25">
      <c r="A40" s="26"/>
      <c r="B40" s="51"/>
      <c r="C40" s="51" t="s">
        <v>27</v>
      </c>
      <c r="D40" s="28">
        <f>'[1]5 EAID-LDF'!E76</f>
        <v>0</v>
      </c>
      <c r="E40" s="37">
        <v>0</v>
      </c>
      <c r="F40" s="38">
        <v>0</v>
      </c>
      <c r="G40" s="30"/>
    </row>
    <row r="41" spans="1:7" s="31" customFormat="1" ht="27" x14ac:dyDescent="0.25">
      <c r="A41" s="26"/>
      <c r="B41" s="51"/>
      <c r="C41" s="51" t="s">
        <v>28</v>
      </c>
      <c r="D41" s="28">
        <f>'[1]5 EAID-LDF'!E77</f>
        <v>0</v>
      </c>
      <c r="E41" s="37">
        <v>0</v>
      </c>
      <c r="F41" s="38">
        <v>0</v>
      </c>
      <c r="G41" s="30"/>
    </row>
    <row r="42" spans="1:7" s="14" customFormat="1" ht="13.5" x14ac:dyDescent="0.25">
      <c r="A42" s="2"/>
      <c r="B42" s="3"/>
      <c r="C42" s="3"/>
      <c r="D42" s="7"/>
      <c r="E42" s="7"/>
      <c r="F42" s="8"/>
      <c r="G42" s="34"/>
    </row>
    <row r="43" spans="1:7" s="14" customFormat="1" ht="13.5" x14ac:dyDescent="0.25">
      <c r="A43" s="49"/>
      <c r="B43" s="50" t="s">
        <v>29</v>
      </c>
      <c r="C43" s="50"/>
      <c r="D43" s="22">
        <f>D44+D45</f>
        <v>0</v>
      </c>
      <c r="E43" s="22">
        <f>E44+E45</f>
        <v>0</v>
      </c>
      <c r="F43" s="23">
        <f>F44+F45</f>
        <v>0</v>
      </c>
      <c r="G43" s="34"/>
    </row>
    <row r="44" spans="1:7" s="31" customFormat="1" ht="13.5" x14ac:dyDescent="0.25">
      <c r="A44" s="26"/>
      <c r="B44" s="51"/>
      <c r="C44" s="51" t="s">
        <v>30</v>
      </c>
      <c r="D44" s="28">
        <f>'[1]6A COG-LDF'!E85</f>
        <v>0</v>
      </c>
      <c r="E44" s="28">
        <f>'[1]6A COG-LDF'!H85</f>
        <v>0</v>
      </c>
      <c r="F44" s="29">
        <f>'[1]6A COG-LDF'!I85</f>
        <v>0</v>
      </c>
      <c r="G44" s="30"/>
    </row>
    <row r="45" spans="1:7" s="31" customFormat="1" ht="13.5" x14ac:dyDescent="0.25">
      <c r="A45" s="26"/>
      <c r="B45" s="51"/>
      <c r="C45" s="51" t="s">
        <v>31</v>
      </c>
      <c r="D45" s="28">
        <f>'[1]6A COG-LDF'!E168</f>
        <v>0</v>
      </c>
      <c r="E45" s="28">
        <f>'[1]6A COG-LDF'!H168</f>
        <v>0</v>
      </c>
      <c r="F45" s="29">
        <f>'[1]6A COG-LDF'!I168</f>
        <v>0</v>
      </c>
      <c r="G45" s="30"/>
    </row>
    <row r="46" spans="1:7" s="14" customFormat="1" ht="13.5" x14ac:dyDescent="0.25">
      <c r="A46" s="2"/>
      <c r="B46" s="3"/>
      <c r="C46" s="3"/>
      <c r="D46" s="7"/>
      <c r="E46" s="7"/>
      <c r="F46" s="8"/>
      <c r="G46" s="34"/>
    </row>
    <row r="47" spans="1:7" s="14" customFormat="1" ht="13.5" x14ac:dyDescent="0.25">
      <c r="A47" s="52"/>
      <c r="B47" s="50" t="s">
        <v>32</v>
      </c>
      <c r="C47" s="50"/>
      <c r="D47" s="22">
        <f>D39-D43</f>
        <v>0</v>
      </c>
      <c r="E47" s="22">
        <f>E39-E43</f>
        <v>0</v>
      </c>
      <c r="F47" s="23">
        <f>F39-F43</f>
        <v>0</v>
      </c>
      <c r="G47" s="34"/>
    </row>
    <row r="48" spans="1:7" s="11" customFormat="1" ht="14.25" thickBot="1" x14ac:dyDescent="0.35">
      <c r="A48" s="53"/>
      <c r="B48" s="54"/>
      <c r="C48" s="54"/>
      <c r="D48" s="46"/>
      <c r="E48" s="46"/>
      <c r="F48" s="47"/>
      <c r="G48" s="48"/>
    </row>
    <row r="49" spans="1:7" s="11" customFormat="1" ht="15" thickTop="1" thickBot="1" x14ac:dyDescent="0.35">
      <c r="A49" s="1"/>
      <c r="B49" s="1"/>
      <c r="C49" s="1"/>
      <c r="D49" s="1"/>
      <c r="E49" s="1"/>
      <c r="F49" s="1"/>
      <c r="G49" s="1"/>
    </row>
    <row r="50" spans="1:7" s="11" customFormat="1" ht="27.75" thickTop="1" x14ac:dyDescent="0.3">
      <c r="A50" s="15" t="s">
        <v>2</v>
      </c>
      <c r="B50" s="16"/>
      <c r="C50" s="16"/>
      <c r="D50" s="17" t="s">
        <v>3</v>
      </c>
      <c r="E50" s="17" t="s">
        <v>4</v>
      </c>
      <c r="F50" s="18" t="s">
        <v>5</v>
      </c>
      <c r="G50" s="19"/>
    </row>
    <row r="51" spans="1:7" s="11" customFormat="1" ht="13.5" x14ac:dyDescent="0.3">
      <c r="A51" s="2"/>
      <c r="B51" s="3"/>
      <c r="C51" s="3"/>
      <c r="D51" s="4"/>
      <c r="E51" s="4"/>
      <c r="F51" s="3"/>
      <c r="G51" s="20"/>
    </row>
    <row r="52" spans="1:7" s="31" customFormat="1" ht="13.5" x14ac:dyDescent="0.25">
      <c r="A52" s="55"/>
      <c r="B52" s="56" t="s">
        <v>7</v>
      </c>
      <c r="C52" s="56"/>
      <c r="D52" s="28">
        <f>D10</f>
        <v>524034000</v>
      </c>
      <c r="E52" s="28">
        <f>E10</f>
        <v>694863575</v>
      </c>
      <c r="F52" s="29">
        <f>F10</f>
        <v>694863575</v>
      </c>
      <c r="G52" s="30"/>
    </row>
    <row r="53" spans="1:7" s="31" customFormat="1" ht="13.5" x14ac:dyDescent="0.25">
      <c r="A53" s="26"/>
      <c r="B53" s="27" t="s">
        <v>33</v>
      </c>
      <c r="C53" s="57"/>
      <c r="D53" s="58">
        <f>D55-D56</f>
        <v>0</v>
      </c>
      <c r="E53" s="58">
        <f>E55-E56</f>
        <v>0</v>
      </c>
      <c r="F53" s="59">
        <f>F55-F56</f>
        <v>0</v>
      </c>
      <c r="G53" s="30"/>
    </row>
    <row r="54" spans="1:7" s="31" customFormat="1" ht="13.5" x14ac:dyDescent="0.25">
      <c r="A54" s="26"/>
      <c r="B54" s="27" t="s">
        <v>34</v>
      </c>
      <c r="C54" s="57"/>
      <c r="D54" s="58"/>
      <c r="E54" s="58"/>
      <c r="F54" s="59"/>
      <c r="G54" s="30"/>
    </row>
    <row r="55" spans="1:7" s="31" customFormat="1" ht="13.5" x14ac:dyDescent="0.25">
      <c r="A55" s="26"/>
      <c r="B55" s="51"/>
      <c r="C55" s="51" t="s">
        <v>27</v>
      </c>
      <c r="D55" s="28">
        <f>D40</f>
        <v>0</v>
      </c>
      <c r="E55" s="28">
        <f>E40</f>
        <v>0</v>
      </c>
      <c r="F55" s="29">
        <f>F40</f>
        <v>0</v>
      </c>
      <c r="G55" s="30"/>
    </row>
    <row r="56" spans="1:7" s="31" customFormat="1" ht="13.5" x14ac:dyDescent="0.25">
      <c r="A56" s="26"/>
      <c r="B56" s="51"/>
      <c r="C56" s="51" t="s">
        <v>30</v>
      </c>
      <c r="D56" s="28">
        <f>D44</f>
        <v>0</v>
      </c>
      <c r="E56" s="28">
        <f>E44</f>
        <v>0</v>
      </c>
      <c r="F56" s="29">
        <f>F44</f>
        <v>0</v>
      </c>
      <c r="G56" s="30"/>
    </row>
    <row r="57" spans="1:7" s="31" customFormat="1" ht="13.5" x14ac:dyDescent="0.25">
      <c r="A57" s="55"/>
      <c r="B57" s="60"/>
      <c r="C57" s="60"/>
      <c r="D57" s="61"/>
      <c r="E57" s="61"/>
      <c r="F57" s="62"/>
      <c r="G57" s="30"/>
    </row>
    <row r="58" spans="1:7" s="31" customFormat="1" ht="13.5" x14ac:dyDescent="0.25">
      <c r="A58" s="55"/>
      <c r="B58" s="56" t="s">
        <v>11</v>
      </c>
      <c r="C58" s="56"/>
      <c r="D58" s="28">
        <f>D15</f>
        <v>524034000</v>
      </c>
      <c r="E58" s="28">
        <f>E15</f>
        <v>694863575</v>
      </c>
      <c r="F58" s="29">
        <f>F15</f>
        <v>636034449</v>
      </c>
      <c r="G58" s="30"/>
    </row>
    <row r="59" spans="1:7" s="31" customFormat="1" ht="13.5" x14ac:dyDescent="0.25">
      <c r="A59" s="55"/>
      <c r="B59" s="60"/>
      <c r="C59" s="60"/>
      <c r="D59" s="61"/>
      <c r="E59" s="61"/>
      <c r="F59" s="62"/>
      <c r="G59" s="30"/>
    </row>
    <row r="60" spans="1:7" s="31" customFormat="1" ht="13.5" x14ac:dyDescent="0.25">
      <c r="A60" s="55"/>
      <c r="B60" s="56" t="s">
        <v>14</v>
      </c>
      <c r="C60" s="56"/>
      <c r="D60" s="28">
        <f>D19</f>
        <v>0</v>
      </c>
      <c r="E60" s="28">
        <f>E19</f>
        <v>0</v>
      </c>
      <c r="F60" s="29">
        <f>F19</f>
        <v>0</v>
      </c>
      <c r="G60" s="30"/>
    </row>
    <row r="61" spans="1:7" s="14" customFormat="1" ht="13.5" x14ac:dyDescent="0.25">
      <c r="A61" s="2"/>
      <c r="B61" s="3"/>
      <c r="C61" s="3"/>
      <c r="D61" s="7"/>
      <c r="E61" s="7"/>
      <c r="F61" s="8"/>
      <c r="G61" s="34"/>
    </row>
    <row r="62" spans="1:7" s="25" customFormat="1" ht="13.5" x14ac:dyDescent="0.25">
      <c r="A62" s="63"/>
      <c r="B62" s="50" t="s">
        <v>35</v>
      </c>
      <c r="C62" s="64"/>
      <c r="D62" s="22">
        <f>D52+D53-D58+D60</f>
        <v>0</v>
      </c>
      <c r="E62" s="22">
        <f>E52+E53-E58+E60</f>
        <v>0</v>
      </c>
      <c r="F62" s="65">
        <f>F52+F53-F58+F60</f>
        <v>58829126</v>
      </c>
      <c r="G62" s="24"/>
    </row>
    <row r="63" spans="1:7" s="25" customFormat="1" ht="13.5" x14ac:dyDescent="0.25">
      <c r="A63" s="63"/>
      <c r="B63" s="39" t="s">
        <v>36</v>
      </c>
      <c r="C63" s="40"/>
      <c r="D63" s="41">
        <f>D62-D53</f>
        <v>0</v>
      </c>
      <c r="E63" s="41">
        <f>E62-E53</f>
        <v>0</v>
      </c>
      <c r="F63" s="42">
        <f>F62-F53</f>
        <v>58829126</v>
      </c>
      <c r="G63" s="24"/>
    </row>
    <row r="64" spans="1:7" s="25" customFormat="1" ht="13.5" x14ac:dyDescent="0.25">
      <c r="A64" s="63"/>
      <c r="B64" s="39" t="s">
        <v>37</v>
      </c>
      <c r="C64" s="40"/>
      <c r="D64" s="41"/>
      <c r="E64" s="41"/>
      <c r="F64" s="42"/>
      <c r="G64" s="24"/>
    </row>
    <row r="65" spans="1:7" s="11" customFormat="1" ht="14.25" thickBot="1" x14ac:dyDescent="0.35">
      <c r="A65" s="53"/>
      <c r="B65" s="54"/>
      <c r="C65" s="54"/>
      <c r="D65" s="46"/>
      <c r="E65" s="46"/>
      <c r="F65" s="47"/>
      <c r="G65" s="48"/>
    </row>
    <row r="66" spans="1:7" s="11" customFormat="1" ht="15" thickTop="1" thickBot="1" x14ac:dyDescent="0.35">
      <c r="A66" s="1"/>
      <c r="B66" s="1"/>
      <c r="C66" s="1"/>
      <c r="D66" s="1"/>
      <c r="E66" s="1"/>
      <c r="F66" s="1"/>
      <c r="G66" s="1"/>
    </row>
    <row r="67" spans="1:7" s="11" customFormat="1" ht="27.75" thickTop="1" x14ac:dyDescent="0.3">
      <c r="A67" s="15" t="s">
        <v>2</v>
      </c>
      <c r="B67" s="16"/>
      <c r="C67" s="16"/>
      <c r="D67" s="17" t="s">
        <v>3</v>
      </c>
      <c r="E67" s="17" t="s">
        <v>4</v>
      </c>
      <c r="F67" s="18" t="s">
        <v>5</v>
      </c>
      <c r="G67" s="19"/>
    </row>
    <row r="68" spans="1:7" s="11" customFormat="1" ht="13.5" x14ac:dyDescent="0.3">
      <c r="A68" s="2"/>
      <c r="B68" s="3"/>
      <c r="C68" s="3"/>
      <c r="D68" s="4"/>
      <c r="E68" s="4"/>
      <c r="F68" s="3"/>
      <c r="G68" s="20"/>
    </row>
    <row r="69" spans="1:7" s="31" customFormat="1" ht="13.5" x14ac:dyDescent="0.25">
      <c r="A69" s="55"/>
      <c r="B69" s="56" t="s">
        <v>8</v>
      </c>
      <c r="C69" s="56"/>
      <c r="D69" s="28">
        <f>D11</f>
        <v>0</v>
      </c>
      <c r="E69" s="28">
        <f>E11</f>
        <v>13471563</v>
      </c>
      <c r="F69" s="29">
        <f>F11</f>
        <v>13471563</v>
      </c>
      <c r="G69" s="30"/>
    </row>
    <row r="70" spans="1:7" s="31" customFormat="1" ht="13.5" x14ac:dyDescent="0.25">
      <c r="A70" s="26"/>
      <c r="B70" s="27" t="s">
        <v>38</v>
      </c>
      <c r="C70" s="27"/>
      <c r="D70" s="58">
        <f>D72-D73</f>
        <v>0</v>
      </c>
      <c r="E70" s="58">
        <f>E72-E73</f>
        <v>0</v>
      </c>
      <c r="F70" s="59">
        <f>F72-F73</f>
        <v>0</v>
      </c>
      <c r="G70" s="30"/>
    </row>
    <row r="71" spans="1:7" s="31" customFormat="1" ht="13.5" x14ac:dyDescent="0.25">
      <c r="A71" s="26"/>
      <c r="B71" s="66" t="s">
        <v>39</v>
      </c>
      <c r="C71" s="67"/>
      <c r="D71" s="58"/>
      <c r="E71" s="58"/>
      <c r="F71" s="59"/>
      <c r="G71" s="30"/>
    </row>
    <row r="72" spans="1:7" s="31" customFormat="1" ht="27" x14ac:dyDescent="0.25">
      <c r="A72" s="26"/>
      <c r="B72" s="27"/>
      <c r="C72" s="51" t="s">
        <v>28</v>
      </c>
      <c r="D72" s="28">
        <f>D41</f>
        <v>0</v>
      </c>
      <c r="E72" s="28">
        <f>E41</f>
        <v>0</v>
      </c>
      <c r="F72" s="29">
        <f>F41</f>
        <v>0</v>
      </c>
      <c r="G72" s="30"/>
    </row>
    <row r="73" spans="1:7" s="31" customFormat="1" ht="13.5" x14ac:dyDescent="0.25">
      <c r="A73" s="26"/>
      <c r="B73" s="27"/>
      <c r="C73" s="51" t="s">
        <v>31</v>
      </c>
      <c r="D73" s="28">
        <f>D45</f>
        <v>0</v>
      </c>
      <c r="E73" s="28">
        <f>E45</f>
        <v>0</v>
      </c>
      <c r="F73" s="29">
        <f>F45</f>
        <v>0</v>
      </c>
      <c r="G73" s="30"/>
    </row>
    <row r="74" spans="1:7" s="31" customFormat="1" ht="13.5" x14ac:dyDescent="0.25">
      <c r="A74" s="55"/>
      <c r="B74" s="60"/>
      <c r="C74" s="60"/>
      <c r="D74" s="61"/>
      <c r="E74" s="61"/>
      <c r="F74" s="62"/>
      <c r="G74" s="30"/>
    </row>
    <row r="75" spans="1:7" s="31" customFormat="1" ht="13.5" x14ac:dyDescent="0.25">
      <c r="A75" s="55"/>
      <c r="B75" s="56" t="s">
        <v>12</v>
      </c>
      <c r="C75" s="56"/>
      <c r="D75" s="28">
        <f>D16</f>
        <v>0</v>
      </c>
      <c r="E75" s="28">
        <f>E16</f>
        <v>13471563</v>
      </c>
      <c r="F75" s="29">
        <f>F16</f>
        <v>13471563</v>
      </c>
      <c r="G75" s="30"/>
    </row>
    <row r="76" spans="1:7" s="31" customFormat="1" ht="13.5" x14ac:dyDescent="0.25">
      <c r="A76" s="55"/>
      <c r="B76" s="60"/>
      <c r="C76" s="27"/>
      <c r="D76" s="61"/>
      <c r="E76" s="61"/>
      <c r="F76" s="62"/>
      <c r="G76" s="30"/>
    </row>
    <row r="77" spans="1:7" s="31" customFormat="1" ht="13.5" x14ac:dyDescent="0.25">
      <c r="A77" s="55"/>
      <c r="B77" s="56" t="s">
        <v>15</v>
      </c>
      <c r="C77" s="56"/>
      <c r="D77" s="28">
        <f>D20</f>
        <v>0</v>
      </c>
      <c r="E77" s="28">
        <f>E20</f>
        <v>0</v>
      </c>
      <c r="F77" s="29">
        <f>F20</f>
        <v>0</v>
      </c>
      <c r="G77" s="30"/>
    </row>
    <row r="78" spans="1:7" s="14" customFormat="1" ht="13.5" x14ac:dyDescent="0.25">
      <c r="A78" s="2"/>
      <c r="B78" s="3"/>
      <c r="C78" s="3"/>
      <c r="D78" s="7"/>
      <c r="E78" s="7"/>
      <c r="F78" s="8"/>
      <c r="G78" s="34"/>
    </row>
    <row r="79" spans="1:7" s="25" customFormat="1" ht="13.5" x14ac:dyDescent="0.25">
      <c r="A79" s="63"/>
      <c r="B79" s="50" t="s">
        <v>40</v>
      </c>
      <c r="C79" s="50"/>
      <c r="D79" s="22">
        <f>D69+D70-D75+D77</f>
        <v>0</v>
      </c>
      <c r="E79" s="22">
        <f>E69+E70-E75+E77</f>
        <v>0</v>
      </c>
      <c r="F79" s="23">
        <f>F69+F70-F75+F77</f>
        <v>0</v>
      </c>
      <c r="G79" s="24"/>
    </row>
    <row r="80" spans="1:7" s="25" customFormat="1" ht="13.5" x14ac:dyDescent="0.25">
      <c r="A80" s="63"/>
      <c r="B80" s="39" t="s">
        <v>41</v>
      </c>
      <c r="C80" s="39"/>
      <c r="D80" s="41">
        <f>D79-D70</f>
        <v>0</v>
      </c>
      <c r="E80" s="41">
        <f>E79-E70</f>
        <v>0</v>
      </c>
      <c r="F80" s="42">
        <f>F79-F70</f>
        <v>0</v>
      </c>
      <c r="G80" s="24"/>
    </row>
    <row r="81" spans="1:8" s="25" customFormat="1" ht="13.5" x14ac:dyDescent="0.25">
      <c r="A81" s="63"/>
      <c r="B81" s="68" t="s">
        <v>42</v>
      </c>
      <c r="C81" s="69"/>
      <c r="D81" s="41"/>
      <c r="E81" s="41"/>
      <c r="F81" s="42"/>
      <c r="G81" s="24"/>
    </row>
    <row r="82" spans="1:8" s="11" customFormat="1" ht="14.25" thickBot="1" x14ac:dyDescent="0.35">
      <c r="A82" s="53"/>
      <c r="B82" s="54"/>
      <c r="C82" s="54"/>
      <c r="D82" s="46"/>
      <c r="E82" s="46"/>
      <c r="F82" s="47"/>
      <c r="G82" s="48"/>
    </row>
    <row r="83" spans="1:8" s="11" customFormat="1" ht="14.25" thickTop="1" x14ac:dyDescent="0.3"/>
    <row r="84" spans="1:8" ht="13.5" x14ac:dyDescent="0.3">
      <c r="H84" s="11"/>
    </row>
  </sheetData>
  <mergeCells count="43">
    <mergeCell ref="B77:C77"/>
    <mergeCell ref="B79:C79"/>
    <mergeCell ref="D80:D81"/>
    <mergeCell ref="E80:E81"/>
    <mergeCell ref="F80:F81"/>
    <mergeCell ref="A67:C67"/>
    <mergeCell ref="B69:C69"/>
    <mergeCell ref="D70:D71"/>
    <mergeCell ref="E70:E71"/>
    <mergeCell ref="F70:F71"/>
    <mergeCell ref="B75:C75"/>
    <mergeCell ref="E53:E54"/>
    <mergeCell ref="F53:F54"/>
    <mergeCell ref="B58:C58"/>
    <mergeCell ref="B60:C60"/>
    <mergeCell ref="B62:C62"/>
    <mergeCell ref="D63:D64"/>
    <mergeCell ref="E63:E64"/>
    <mergeCell ref="F63:F64"/>
    <mergeCell ref="B39:C39"/>
    <mergeCell ref="B43:C43"/>
    <mergeCell ref="B47:C47"/>
    <mergeCell ref="A50:C50"/>
    <mergeCell ref="B52:C52"/>
    <mergeCell ref="D53:D54"/>
    <mergeCell ref="E24:E25"/>
    <mergeCell ref="F24:F25"/>
    <mergeCell ref="A28:C28"/>
    <mergeCell ref="B30:C30"/>
    <mergeCell ref="B34:C34"/>
    <mergeCell ref="A37:C37"/>
    <mergeCell ref="B9:C9"/>
    <mergeCell ref="B14:C14"/>
    <mergeCell ref="B18:C18"/>
    <mergeCell ref="B22:C22"/>
    <mergeCell ref="B23:C23"/>
    <mergeCell ref="D24:D25"/>
    <mergeCell ref="A1:G1"/>
    <mergeCell ref="A2:G2"/>
    <mergeCell ref="A3:G3"/>
    <mergeCell ref="A4:G4"/>
    <mergeCell ref="A5:G5"/>
    <mergeCell ref="A7:C7"/>
  </mergeCells>
  <pageMargins left="0.31496062992125984" right="0.31496062992125984" top="0.74803149606299213" bottom="0.74803149606299213" header="0.31496062992125984" footer="0.31496062992125984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2022-03-30T00:42:24Z</cp:lastPrinted>
  <dcterms:created xsi:type="dcterms:W3CDTF">2022-03-30T00:36:17Z</dcterms:created>
  <dcterms:modified xsi:type="dcterms:W3CDTF">2022-03-30T00:43:36Z</dcterms:modified>
</cp:coreProperties>
</file>