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TRANSPARENCIA\Portal Armonización Contable\2020\I- INFO ANUAL\4 DISCIPLINA FINANCIERA\"/>
    </mc:Choice>
  </mc:AlternateContent>
  <bookViews>
    <workbookView xWindow="0" yWindow="0" windowWidth="14370" windowHeight="6915"/>
  </bookViews>
  <sheets>
    <sheet name="7 d) Resultados Egresos" sheetId="1" r:id="rId1"/>
  </sheets>
  <definedNames>
    <definedName name="ANIO_INFORME">#REF!</definedName>
    <definedName name="ANIO1R">#REF!</definedName>
    <definedName name="ANIO2R">#REF!</definedName>
    <definedName name="ANIO3R">#REF!</definedName>
    <definedName name="ANIO4R">#REF!</definedName>
    <definedName name="ANIO5R">#REF!</definedName>
    <definedName name="_xlnm.Print_Area" localSheetId="0">'7 d) Resultados Egresos'!$A$1:$G$33</definedName>
    <definedName name="ENTIDAD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D18" i="1" s="1"/>
  <c r="C23" i="1"/>
  <c r="B23" i="1"/>
  <c r="C21" i="1"/>
  <c r="C18" i="1" s="1"/>
  <c r="B21" i="1"/>
  <c r="C20" i="1"/>
  <c r="B20" i="1"/>
  <c r="G18" i="1"/>
  <c r="F18" i="1"/>
  <c r="E18" i="1"/>
  <c r="B18" i="1"/>
  <c r="C13" i="1"/>
  <c r="B13" i="1"/>
  <c r="E12" i="1"/>
  <c r="D12" i="1"/>
  <c r="C12" i="1"/>
  <c r="B12" i="1"/>
  <c r="E11" i="1"/>
  <c r="D11" i="1"/>
  <c r="C11" i="1"/>
  <c r="B11" i="1"/>
  <c r="E10" i="1"/>
  <c r="D10" i="1"/>
  <c r="C10" i="1"/>
  <c r="B10" i="1"/>
  <c r="E9" i="1"/>
  <c r="D9" i="1"/>
  <c r="C9" i="1"/>
  <c r="B9" i="1"/>
  <c r="E8" i="1"/>
  <c r="E7" i="1" s="1"/>
  <c r="E29" i="1" s="1"/>
  <c r="D8" i="1"/>
  <c r="D7" i="1" s="1"/>
  <c r="D29" i="1" s="1"/>
  <c r="C8" i="1"/>
  <c r="B8" i="1"/>
  <c r="G7" i="1"/>
  <c r="G29" i="1" s="1"/>
  <c r="F7" i="1"/>
  <c r="F29" i="1" s="1"/>
  <c r="C7" i="1"/>
  <c r="C29" i="1" s="1"/>
  <c r="B7" i="1"/>
  <c r="B29" i="1" s="1"/>
</calcChain>
</file>

<file path=xl/sharedStrings.xml><?xml version="1.0" encoding="utf-8"?>
<sst xmlns="http://schemas.openxmlformats.org/spreadsheetml/2006/main" count="34" uniqueCount="26">
  <si>
    <t>Formato 7 d) Resultados de Egresos - LDF</t>
  </si>
  <si>
    <t>TRIBUNAL SUPERIOR DE JUSTICIA, GOBIERNO DEL ESTADO DE MORELOS</t>
  </si>
  <si>
    <t>Resultados de Egresos - LDF</t>
  </si>
  <si>
    <t>(PESOS)</t>
  </si>
  <si>
    <t>Concepto</t>
  </si>
  <si>
    <r>
      <t xml:space="preserve">Año 5 </t>
    </r>
    <r>
      <rPr>
        <b/>
        <vertAlign val="superscript"/>
        <sz val="6"/>
        <color theme="1"/>
        <rFont val="Arial"/>
        <family val="2"/>
      </rPr>
      <t xml:space="preserve">1 </t>
    </r>
    <r>
      <rPr>
        <b/>
        <sz val="6"/>
        <color theme="1"/>
        <rFont val="Arial"/>
        <family val="2"/>
      </rPr>
      <t>(c)</t>
    </r>
  </si>
  <si>
    <r>
      <t xml:space="preserve">Año 4 </t>
    </r>
    <r>
      <rPr>
        <b/>
        <vertAlign val="superscript"/>
        <sz val="6"/>
        <color theme="1"/>
        <rFont val="Arial"/>
        <family val="2"/>
      </rPr>
      <t xml:space="preserve">1 </t>
    </r>
    <r>
      <rPr>
        <b/>
        <sz val="6"/>
        <color theme="1"/>
        <rFont val="Arial"/>
        <family val="2"/>
      </rPr>
      <t>©</t>
    </r>
  </si>
  <si>
    <r>
      <t xml:space="preserve">Año 3 </t>
    </r>
    <r>
      <rPr>
        <b/>
        <vertAlign val="superscript"/>
        <sz val="6"/>
        <color theme="1"/>
        <rFont val="Arial"/>
        <family val="2"/>
      </rPr>
      <t xml:space="preserve">1 </t>
    </r>
    <r>
      <rPr>
        <b/>
        <sz val="6"/>
        <color theme="1"/>
        <rFont val="Arial"/>
        <family val="2"/>
      </rPr>
      <t>(c)</t>
    </r>
  </si>
  <si>
    <r>
      <t xml:space="preserve">Año 2 </t>
    </r>
    <r>
      <rPr>
        <b/>
        <vertAlign val="superscript"/>
        <sz val="6"/>
        <color theme="1"/>
        <rFont val="Arial"/>
        <family val="2"/>
      </rPr>
      <t xml:space="preserve">1 </t>
    </r>
    <r>
      <rPr>
        <b/>
        <sz val="6"/>
        <color theme="1"/>
        <rFont val="Arial"/>
        <family val="2"/>
      </rPr>
      <t>(c)</t>
    </r>
  </si>
  <si>
    <r>
      <t xml:space="preserve">Año 1 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>(c)</t>
    </r>
  </si>
  <si>
    <r>
      <t xml:space="preserve">Año del Ejercicio Vigente </t>
    </r>
    <r>
      <rPr>
        <b/>
        <vertAlign val="superscript"/>
        <sz val="6"/>
        <color theme="1"/>
        <rFont val="Arial"/>
        <family val="2"/>
      </rPr>
      <t xml:space="preserve">2 </t>
    </r>
    <r>
      <rPr>
        <b/>
        <sz val="6"/>
        <color theme="1"/>
        <rFont val="Arial"/>
        <family val="2"/>
      </rPr>
      <t>(d)</t>
    </r>
  </si>
  <si>
    <r>
      <t>1.</t>
    </r>
    <r>
      <rPr>
        <b/>
        <sz val="8"/>
        <color theme="1"/>
        <rFont val="Times New Roman"/>
        <family val="1"/>
      </rPr>
      <t xml:space="preserve"> </t>
    </r>
    <r>
      <rPr>
        <b/>
        <sz val="8"/>
        <color theme="1"/>
        <rFont val="Arial"/>
        <family val="2"/>
      </rPr>
      <t>Gasto No Etiquetado</t>
    </r>
    <r>
      <rPr>
        <sz val="8"/>
        <color theme="1"/>
        <rFont val="Arial"/>
        <family val="2"/>
      </rPr>
      <t xml:space="preserve"> </t>
    </r>
    <r>
      <rPr>
        <b/>
        <sz val="8"/>
        <color theme="1"/>
        <rFont val="Arial"/>
        <family val="2"/>
      </rPr>
      <t>(1=A+B+C+D+E+F+G+H+I)</t>
    </r>
  </si>
  <si>
    <r>
      <t>A.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Servicios Personales</t>
    </r>
  </si>
  <si>
    <r>
      <t>B.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Materiales y Suministros</t>
    </r>
  </si>
  <si>
    <r>
      <t>C.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Servicios Generales</t>
    </r>
  </si>
  <si>
    <r>
      <t>D.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Transferencias, Asignaciones, Subsidios y Otras Ayudas</t>
    </r>
  </si>
  <si>
    <r>
      <t>E.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Bienes Muebles, Inmuebles e Intangibles</t>
    </r>
  </si>
  <si>
    <r>
      <t>F.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Inversión Pública</t>
    </r>
  </si>
  <si>
    <r>
      <t>G.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Inversiones Financieras y Otras Provisiones</t>
    </r>
  </si>
  <si>
    <r>
      <t>H.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 xml:space="preserve">Participaciones y Aportaciones </t>
    </r>
  </si>
  <si>
    <r>
      <t>I.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Deuda Pública</t>
    </r>
  </si>
  <si>
    <r>
      <t>2.</t>
    </r>
    <r>
      <rPr>
        <b/>
        <sz val="8"/>
        <color theme="1"/>
        <rFont val="Times New Roman"/>
        <family val="1"/>
      </rPr>
      <t xml:space="preserve"> </t>
    </r>
    <r>
      <rPr>
        <b/>
        <sz val="8"/>
        <color theme="1"/>
        <rFont val="Arial"/>
        <family val="2"/>
      </rPr>
      <t>Gasto Etiquetado (2=A+B+C+D+E+F+G+H+I)</t>
    </r>
  </si>
  <si>
    <r>
      <t>H.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Participaciones y Aportaciones</t>
    </r>
  </si>
  <si>
    <r>
      <t>3.</t>
    </r>
    <r>
      <rPr>
        <b/>
        <sz val="8"/>
        <color theme="1"/>
        <rFont val="Times New Roman"/>
        <family val="1"/>
      </rPr>
      <t xml:space="preserve"> </t>
    </r>
    <r>
      <rPr>
        <b/>
        <sz val="8"/>
        <color theme="1"/>
        <rFont val="Arial"/>
        <family val="2"/>
      </rPr>
      <t>Total del Resultado de Egresos (3=1+2)</t>
    </r>
  </si>
  <si>
    <r>
      <rPr>
        <vertAlign val="superscript"/>
        <sz val="8"/>
        <rFont val="Arial"/>
        <family val="2"/>
      </rPr>
      <t>1.</t>
    </r>
    <r>
      <rPr>
        <sz val="8"/>
        <rFont val="Arial"/>
        <family val="2"/>
      </rPr>
      <t xml:space="preserve"> Los importes corresponden a los egresos totales devengados.</t>
    </r>
  </si>
  <si>
    <r>
      <t>2.</t>
    </r>
    <r>
      <rPr>
        <sz val="8"/>
        <rFont val="Arial"/>
        <family val="2"/>
      </rPr>
      <t xml:space="preserve"> Los importes corresponden a los egresos devengados al cierre trimestral más reciente disponible y estimados para el resto del ejercicio.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</si>
</sst>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1"/>
      <name val="Times New Roman"/>
      <family val="1"/>
    </font>
    <font>
      <sz val="8"/>
      <color theme="1"/>
      <name val="Arial"/>
      <family val="2"/>
    </font>
    <font>
      <sz val="8"/>
      <color theme="1"/>
      <name val="Times New Roman"/>
      <family val="1"/>
    </font>
    <font>
      <sz val="8"/>
      <name val="Arial"/>
      <family val="2"/>
    </font>
    <font>
      <vertAlign val="superscript"/>
      <sz val="8"/>
      <name val="Arial"/>
      <family val="2"/>
    </font>
    <font>
      <vertAlign val="superscript"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3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justify" vertical="center"/>
    </xf>
    <xf numFmtId="43" fontId="5" fillId="0" borderId="5" xfId="0" applyNumberFormat="1" applyFont="1" applyBorder="1" applyAlignment="1">
      <alignment horizontal="justify" vertical="center"/>
    </xf>
    <xf numFmtId="0" fontId="7" fillId="0" borderId="11" xfId="0" applyFont="1" applyBorder="1" applyAlignment="1">
      <alignment horizontal="justify" vertical="center"/>
    </xf>
    <xf numFmtId="43" fontId="7" fillId="0" borderId="5" xfId="1" applyFont="1" applyBorder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7" fillId="0" borderId="8" xfId="0" applyFont="1" applyBorder="1" applyAlignment="1">
      <alignment horizontal="justify" vertical="center"/>
    </xf>
    <xf numFmtId="0" fontId="11" fillId="0" borderId="0" xfId="0" applyFont="1" applyAlignment="1">
      <alignment horizontal="justify" vertical="center"/>
    </xf>
    <xf numFmtId="0" fontId="7" fillId="0" borderId="0" xfId="0" applyFont="1"/>
    <xf numFmtId="43" fontId="7" fillId="0" borderId="0" xfId="0" applyNumberFormat="1" applyFont="1"/>
    <xf numFmtId="0" fontId="10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abSelected="1" workbookViewId="0">
      <selection sqref="A1:G33"/>
    </sheetView>
  </sheetViews>
  <sheetFormatPr baseColWidth="10" defaultRowHeight="15" x14ac:dyDescent="0.25"/>
  <cols>
    <col min="1" max="1" width="44.140625" customWidth="1"/>
    <col min="2" max="6" width="12.28515625" customWidth="1"/>
    <col min="7" max="7" width="12.7109375" customWidth="1"/>
  </cols>
  <sheetData>
    <row r="1" spans="1:7" ht="21.75" thickBot="1" x14ac:dyDescent="0.3">
      <c r="A1" s="17" t="s">
        <v>0</v>
      </c>
      <c r="B1" s="17"/>
      <c r="C1" s="17"/>
      <c r="D1" s="17"/>
      <c r="E1" s="17"/>
      <c r="F1" s="17"/>
      <c r="G1" s="17"/>
    </row>
    <row r="2" spans="1:7" x14ac:dyDescent="0.25">
      <c r="A2" s="18" t="s">
        <v>1</v>
      </c>
      <c r="B2" s="19"/>
      <c r="C2" s="19"/>
      <c r="D2" s="19"/>
      <c r="E2" s="19"/>
      <c r="F2" s="19"/>
      <c r="G2" s="20"/>
    </row>
    <row r="3" spans="1:7" x14ac:dyDescent="0.25">
      <c r="A3" s="21" t="s">
        <v>2</v>
      </c>
      <c r="B3" s="22"/>
      <c r="C3" s="22"/>
      <c r="D3" s="22"/>
      <c r="E3" s="22"/>
      <c r="F3" s="22"/>
      <c r="G3" s="23"/>
    </row>
    <row r="4" spans="1:7" ht="15.75" thickBot="1" x14ac:dyDescent="0.3">
      <c r="A4" s="24" t="s">
        <v>3</v>
      </c>
      <c r="B4" s="25"/>
      <c r="C4" s="25"/>
      <c r="D4" s="25"/>
      <c r="E4" s="25"/>
      <c r="F4" s="25"/>
      <c r="G4" s="26"/>
    </row>
    <row r="5" spans="1:7" ht="17.25" x14ac:dyDescent="0.25">
      <c r="A5" s="18" t="s">
        <v>4</v>
      </c>
      <c r="B5" s="1" t="s">
        <v>5</v>
      </c>
      <c r="C5" s="1" t="s">
        <v>6</v>
      </c>
      <c r="D5" s="1" t="s">
        <v>7</v>
      </c>
      <c r="E5" s="1" t="s">
        <v>8</v>
      </c>
      <c r="F5" s="1" t="s">
        <v>9</v>
      </c>
      <c r="G5" s="2" t="s">
        <v>10</v>
      </c>
    </row>
    <row r="6" spans="1:7" ht="15.75" thickBot="1" x14ac:dyDescent="0.3">
      <c r="A6" s="24"/>
      <c r="B6" s="3">
        <v>2014</v>
      </c>
      <c r="C6" s="3">
        <v>2015</v>
      </c>
      <c r="D6" s="3">
        <v>2016</v>
      </c>
      <c r="E6" s="3">
        <v>2017</v>
      </c>
      <c r="F6" s="4">
        <v>2018</v>
      </c>
      <c r="G6" s="4">
        <v>2019</v>
      </c>
    </row>
    <row r="7" spans="1:7" x14ac:dyDescent="0.25">
      <c r="A7" s="5" t="s">
        <v>11</v>
      </c>
      <c r="B7" s="6">
        <f t="shared" ref="B7:G7" si="0">SUM(B8:B16)</f>
        <v>523084982</v>
      </c>
      <c r="C7" s="6">
        <f t="shared" si="0"/>
        <v>545858004</v>
      </c>
      <c r="D7" s="6">
        <f t="shared" si="0"/>
        <v>543378674</v>
      </c>
      <c r="E7" s="6">
        <f t="shared" si="0"/>
        <v>573789916</v>
      </c>
      <c r="F7" s="6">
        <f t="shared" si="0"/>
        <v>598704816.67999995</v>
      </c>
      <c r="G7" s="6">
        <f t="shared" si="0"/>
        <v>595000000</v>
      </c>
    </row>
    <row r="8" spans="1:7" x14ac:dyDescent="0.25">
      <c r="A8" s="7" t="s">
        <v>12</v>
      </c>
      <c r="B8" s="8">
        <f>ROUND(404880884.08,0)</f>
        <v>404880884</v>
      </c>
      <c r="C8" s="8">
        <f>ROUND(437273462.99,0)</f>
        <v>437273463</v>
      </c>
      <c r="D8" s="8">
        <f>ROUND(425251958.4,0)</f>
        <v>425251958</v>
      </c>
      <c r="E8" s="8">
        <f>ROUND(435444945.99,0)</f>
        <v>435444946</v>
      </c>
      <c r="F8" s="8">
        <v>439024664.60000002</v>
      </c>
      <c r="G8" s="8">
        <v>400000000</v>
      </c>
    </row>
    <row r="9" spans="1:7" x14ac:dyDescent="0.25">
      <c r="A9" s="7" t="s">
        <v>13</v>
      </c>
      <c r="B9" s="8">
        <f>ROUND(9239939.97,0)</f>
        <v>9239940</v>
      </c>
      <c r="C9" s="8">
        <f>ROUND(10588878.39,0)</f>
        <v>10588878</v>
      </c>
      <c r="D9" s="8">
        <f>ROUND(9255395.5,0)</f>
        <v>9255396</v>
      </c>
      <c r="E9" s="8">
        <f>ROUND(12966690.07,0)</f>
        <v>12966690</v>
      </c>
      <c r="F9" s="8">
        <v>14864766.84</v>
      </c>
      <c r="G9" s="8">
        <v>14500000</v>
      </c>
    </row>
    <row r="10" spans="1:7" x14ac:dyDescent="0.25">
      <c r="A10" s="7" t="s">
        <v>14</v>
      </c>
      <c r="B10" s="8">
        <f>ROUND(30129419.21,0)</f>
        <v>30129419</v>
      </c>
      <c r="C10" s="8">
        <f>ROUND(23469389.42,0)</f>
        <v>23469389</v>
      </c>
      <c r="D10" s="8">
        <f>ROUND(22632308.3,0)</f>
        <v>22632308</v>
      </c>
      <c r="E10" s="8">
        <f>ROUND(38216626.27,0)</f>
        <v>38216626</v>
      </c>
      <c r="F10" s="8">
        <v>35561364.039999999</v>
      </c>
      <c r="G10" s="8">
        <v>25000000</v>
      </c>
    </row>
    <row r="11" spans="1:7" x14ac:dyDescent="0.25">
      <c r="A11" s="7" t="s">
        <v>15</v>
      </c>
      <c r="B11" s="8">
        <f>ROUND(62650522.72,0)</f>
        <v>62650523</v>
      </c>
      <c r="C11" s="8">
        <f>ROUND(71525256.26,0)</f>
        <v>71525256</v>
      </c>
      <c r="D11" s="8">
        <f>ROUND(83426537.3,0)</f>
        <v>83426537</v>
      </c>
      <c r="E11" s="8">
        <f>ROUND(85299741.38,0)</f>
        <v>85299741</v>
      </c>
      <c r="F11" s="8">
        <v>108110878.29000001</v>
      </c>
      <c r="G11" s="8">
        <v>155000000</v>
      </c>
    </row>
    <row r="12" spans="1:7" x14ac:dyDescent="0.25">
      <c r="A12" s="7" t="s">
        <v>16</v>
      </c>
      <c r="B12" s="8">
        <f>ROUND(12955905.8,0)</f>
        <v>12955906</v>
      </c>
      <c r="C12" s="8">
        <f>ROUND(720696.84,0)</f>
        <v>720697</v>
      </c>
      <c r="D12" s="8">
        <f>ROUND(2812475.3,0)</f>
        <v>2812475</v>
      </c>
      <c r="E12" s="8">
        <f>ROUND(1861912.95,0)</f>
        <v>1861913</v>
      </c>
      <c r="F12" s="8">
        <v>1143142.9099999999</v>
      </c>
      <c r="G12" s="8">
        <v>500000</v>
      </c>
    </row>
    <row r="13" spans="1:7" x14ac:dyDescent="0.25">
      <c r="A13" s="7" t="s">
        <v>17</v>
      </c>
      <c r="B13" s="8">
        <f>ROUND(3228310.3,0)</f>
        <v>3228310</v>
      </c>
      <c r="C13" s="8">
        <f>ROUND(2280320.76,0)</f>
        <v>2280321</v>
      </c>
      <c r="D13" s="8">
        <v>0</v>
      </c>
      <c r="E13" s="8">
        <v>0</v>
      </c>
      <c r="F13" s="8">
        <v>0</v>
      </c>
      <c r="G13" s="8">
        <v>0</v>
      </c>
    </row>
    <row r="14" spans="1:7" x14ac:dyDescent="0.25">
      <c r="A14" s="7" t="s">
        <v>18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</row>
    <row r="15" spans="1:7" x14ac:dyDescent="0.25">
      <c r="A15" s="7" t="s">
        <v>19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</row>
    <row r="16" spans="1:7" x14ac:dyDescent="0.25">
      <c r="A16" s="7" t="s">
        <v>20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</row>
    <row r="17" spans="1:7" x14ac:dyDescent="0.25">
      <c r="A17" s="7"/>
      <c r="B17" s="9"/>
      <c r="C17" s="9"/>
      <c r="D17" s="9"/>
      <c r="E17" s="9"/>
      <c r="F17" s="9"/>
      <c r="G17" s="9"/>
    </row>
    <row r="18" spans="1:7" x14ac:dyDescent="0.25">
      <c r="A18" s="5" t="s">
        <v>21</v>
      </c>
      <c r="B18" s="6">
        <f t="shared" ref="B18:G18" si="1">SUM(B19:B27)</f>
        <v>7243422</v>
      </c>
      <c r="C18" s="6">
        <f t="shared" si="1"/>
        <v>6707858</v>
      </c>
      <c r="D18" s="6">
        <f t="shared" si="1"/>
        <v>3213244</v>
      </c>
      <c r="E18" s="6">
        <f t="shared" si="1"/>
        <v>0</v>
      </c>
      <c r="F18" s="6">
        <f t="shared" si="1"/>
        <v>0</v>
      </c>
      <c r="G18" s="6">
        <f t="shared" si="1"/>
        <v>0</v>
      </c>
    </row>
    <row r="19" spans="1:7" x14ac:dyDescent="0.25">
      <c r="A19" s="7" t="s">
        <v>12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</row>
    <row r="20" spans="1:7" x14ac:dyDescent="0.25">
      <c r="A20" s="7" t="s">
        <v>13</v>
      </c>
      <c r="B20" s="8">
        <f>ROUND(112126.2,0)</f>
        <v>112126</v>
      </c>
      <c r="C20" s="8">
        <f>ROUND(108818.36,0)</f>
        <v>108818</v>
      </c>
      <c r="D20" s="8">
        <v>0</v>
      </c>
      <c r="E20" s="8">
        <v>0</v>
      </c>
      <c r="F20" s="8">
        <v>0</v>
      </c>
      <c r="G20" s="8">
        <v>0</v>
      </c>
    </row>
    <row r="21" spans="1:7" x14ac:dyDescent="0.25">
      <c r="A21" s="7" t="s">
        <v>14</v>
      </c>
      <c r="B21" s="8">
        <f>ROUND(2775305.15,0)</f>
        <v>2775305</v>
      </c>
      <c r="C21" s="8">
        <f>ROUND(1502921.99,0)</f>
        <v>1502922</v>
      </c>
      <c r="D21" s="8">
        <v>1499960</v>
      </c>
      <c r="E21" s="8">
        <v>0</v>
      </c>
      <c r="F21" s="8">
        <v>0</v>
      </c>
      <c r="G21" s="8">
        <v>0</v>
      </c>
    </row>
    <row r="22" spans="1:7" x14ac:dyDescent="0.25">
      <c r="A22" s="7" t="s">
        <v>15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</row>
    <row r="23" spans="1:7" x14ac:dyDescent="0.25">
      <c r="A23" s="7" t="s">
        <v>16</v>
      </c>
      <c r="B23" s="8">
        <f>ROUND(4355991.12,0)</f>
        <v>4355991</v>
      </c>
      <c r="C23" s="8">
        <f>ROUND(5096118.47,0)</f>
        <v>5096118</v>
      </c>
      <c r="D23" s="8">
        <f>ROUND(1713284.33,0)</f>
        <v>1713284</v>
      </c>
      <c r="E23" s="8">
        <v>0</v>
      </c>
      <c r="F23" s="8">
        <v>0</v>
      </c>
      <c r="G23" s="8">
        <v>0</v>
      </c>
    </row>
    <row r="24" spans="1:7" x14ac:dyDescent="0.25">
      <c r="A24" s="7" t="s">
        <v>17</v>
      </c>
      <c r="B24" s="8">
        <v>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</row>
    <row r="25" spans="1:7" x14ac:dyDescent="0.25">
      <c r="A25" s="7" t="s">
        <v>18</v>
      </c>
      <c r="B25" s="8">
        <v>0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</row>
    <row r="26" spans="1:7" x14ac:dyDescent="0.25">
      <c r="A26" s="7" t="s">
        <v>22</v>
      </c>
      <c r="B26" s="8">
        <v>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</row>
    <row r="27" spans="1:7" x14ac:dyDescent="0.25">
      <c r="A27" s="7" t="s">
        <v>20</v>
      </c>
      <c r="B27" s="8">
        <v>0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</row>
    <row r="28" spans="1:7" x14ac:dyDescent="0.25">
      <c r="A28" s="7"/>
      <c r="B28" s="9"/>
      <c r="C28" s="9"/>
      <c r="D28" s="9"/>
      <c r="E28" s="9"/>
      <c r="F28" s="9"/>
      <c r="G28" s="9"/>
    </row>
    <row r="29" spans="1:7" x14ac:dyDescent="0.25">
      <c r="A29" s="5" t="s">
        <v>23</v>
      </c>
      <c r="B29" s="6">
        <f t="shared" ref="B29:G29" si="2">+B7+B18</f>
        <v>530328404</v>
      </c>
      <c r="C29" s="6">
        <f t="shared" si="2"/>
        <v>552565862</v>
      </c>
      <c r="D29" s="6">
        <f t="shared" si="2"/>
        <v>546591918</v>
      </c>
      <c r="E29" s="6">
        <f t="shared" si="2"/>
        <v>573789916</v>
      </c>
      <c r="F29" s="6">
        <f t="shared" si="2"/>
        <v>598704816.67999995</v>
      </c>
      <c r="G29" s="6">
        <f t="shared" si="2"/>
        <v>595000000</v>
      </c>
    </row>
    <row r="30" spans="1:7" ht="15.75" thickBot="1" x14ac:dyDescent="0.3">
      <c r="A30" s="10"/>
      <c r="B30" s="11"/>
      <c r="C30" s="11"/>
      <c r="D30" s="11"/>
      <c r="E30" s="11"/>
      <c r="F30" s="11"/>
      <c r="G30" s="11"/>
    </row>
    <row r="32" spans="1:7" x14ac:dyDescent="0.25">
      <c r="A32" s="16" t="s">
        <v>24</v>
      </c>
      <c r="B32" s="16"/>
      <c r="C32" s="16"/>
      <c r="D32" s="16"/>
      <c r="E32" s="16"/>
      <c r="F32" s="16"/>
      <c r="G32" s="16"/>
    </row>
    <row r="33" spans="1:7" x14ac:dyDescent="0.25">
      <c r="A33" s="15" t="s">
        <v>25</v>
      </c>
      <c r="B33" s="16"/>
      <c r="C33" s="16"/>
      <c r="D33" s="16"/>
      <c r="E33" s="16"/>
      <c r="F33" s="16"/>
      <c r="G33" s="16"/>
    </row>
    <row r="35" spans="1:7" x14ac:dyDescent="0.25">
      <c r="A35" s="12"/>
    </row>
    <row r="36" spans="1:7" x14ac:dyDescent="0.25">
      <c r="A36" s="12"/>
      <c r="C36" s="13"/>
      <c r="D36" s="13"/>
      <c r="E36" s="13"/>
      <c r="F36" s="13"/>
      <c r="G36" s="13"/>
    </row>
    <row r="37" spans="1:7" x14ac:dyDescent="0.25">
      <c r="C37" s="13"/>
      <c r="D37" s="13"/>
      <c r="E37" s="13"/>
      <c r="F37" s="13"/>
      <c r="G37" s="13"/>
    </row>
    <row r="38" spans="1:7" x14ac:dyDescent="0.25">
      <c r="C38" s="14"/>
      <c r="D38" s="14"/>
      <c r="E38" s="14"/>
      <c r="F38" s="14"/>
      <c r="G38" s="14"/>
    </row>
  </sheetData>
  <mergeCells count="7">
    <mergeCell ref="A33:G33"/>
    <mergeCell ref="A1:G1"/>
    <mergeCell ref="A2:G2"/>
    <mergeCell ref="A3:G3"/>
    <mergeCell ref="A4:G4"/>
    <mergeCell ref="A5:A6"/>
    <mergeCell ref="A32:G32"/>
  </mergeCells>
  <dataValidations count="1">
    <dataValidation type="decimal" allowBlank="1" showInputMessage="1" showErrorMessage="1" sqref="G19:G27 B19:D27 E19:E20 E24:E27">
      <formula1>-1.79769313486231E+100</formula1>
      <formula2>1.79769313486231E+100</formula2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 d) Resultados Egresos</vt:lpstr>
      <vt:lpstr>'7 d) Resultados Egresos'!Área_de_impresión</vt:lpstr>
    </vt:vector>
  </TitlesOfParts>
  <Company>PJEM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C.P. Jesus Loyola Martínez</dc:creator>
  <cp:lastModifiedBy>C.P. Jesus Loyola Martínez</cp:lastModifiedBy>
  <cp:lastPrinted>2021-04-27T23:12:52Z</cp:lastPrinted>
  <dcterms:created xsi:type="dcterms:W3CDTF">2021-04-27T22:58:46Z</dcterms:created>
  <dcterms:modified xsi:type="dcterms:W3CDTF">2021-04-27T23:13:03Z</dcterms:modified>
</cp:coreProperties>
</file>